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 activeTab="1"/>
  </bookViews>
  <sheets>
    <sheet name="Greenball" sheetId="6" r:id="rId1"/>
    <sheet name="Gold" sheetId="7" r:id="rId2"/>
    <sheet name="Platinum" sheetId="8" r:id="rId3"/>
    <sheet name="New ITN Rating Calc 20 Aug16" sheetId="9" r:id="rId4"/>
    <sheet name="Tennis Report Card 20Aug16" sheetId="10" r:id="rId5"/>
    <sheet name="Source document for report card" sheetId="11" r:id="rId6"/>
    <sheet name="7 Ladders for report card" sheetId="12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R625" i="8" l="1"/>
  <c r="P625" i="8"/>
  <c r="P629" i="8"/>
  <c r="R629" i="8" s="1"/>
  <c r="AC628" i="8"/>
  <c r="P627" i="8"/>
  <c r="R627" i="8" s="1"/>
  <c r="P960" i="7"/>
  <c r="R960" i="7" s="1"/>
  <c r="P959" i="7"/>
  <c r="R959" i="7" s="1"/>
  <c r="AC958" i="7"/>
  <c r="P958" i="7"/>
  <c r="R958" i="7" s="1"/>
  <c r="P213" i="12"/>
  <c r="R213" i="12" s="1"/>
  <c r="AC212" i="12"/>
  <c r="P206" i="12"/>
  <c r="R206" i="12" s="1"/>
  <c r="P203" i="12"/>
  <c r="R203" i="12" s="1"/>
  <c r="P202" i="12"/>
  <c r="R202" i="12" s="1"/>
  <c r="P201" i="12"/>
  <c r="R201" i="12" s="1"/>
  <c r="AC199" i="12"/>
  <c r="P199" i="12"/>
  <c r="R199" i="12" s="1"/>
  <c r="AC164" i="12"/>
  <c r="AC155" i="12"/>
  <c r="AC151" i="12"/>
  <c r="AC142" i="12"/>
  <c r="AC119" i="12"/>
  <c r="AC106" i="12"/>
  <c r="AC73" i="12"/>
  <c r="AC62" i="12"/>
  <c r="AC60" i="12"/>
  <c r="AC53" i="12"/>
  <c r="AC45" i="12"/>
  <c r="AC39" i="12"/>
  <c r="AC36" i="12"/>
  <c r="AC25" i="12"/>
  <c r="AC23" i="12"/>
  <c r="AC15" i="12"/>
  <c r="AC12" i="12"/>
  <c r="AC13" i="12" s="1"/>
  <c r="P185" i="12"/>
  <c r="R185" i="12" s="1"/>
  <c r="P170" i="12"/>
  <c r="R170" i="12" s="1"/>
  <c r="P164" i="12"/>
  <c r="R164" i="12" s="1"/>
  <c r="P156" i="12"/>
  <c r="R156" i="12" s="1"/>
  <c r="P127" i="12"/>
  <c r="R127" i="12" s="1"/>
  <c r="P119" i="12"/>
  <c r="R119" i="12" s="1"/>
  <c r="R115" i="12"/>
  <c r="P93" i="12"/>
  <c r="R93" i="12" s="1"/>
  <c r="P77" i="12"/>
  <c r="R77" i="12" s="1"/>
  <c r="P76" i="12"/>
  <c r="R76" i="12" s="1"/>
  <c r="P70" i="12"/>
  <c r="R70" i="12" s="1"/>
  <c r="P68" i="12"/>
  <c r="R68" i="12" s="1"/>
  <c r="P67" i="12"/>
  <c r="R67" i="12" s="1"/>
  <c r="P66" i="12"/>
  <c r="R66" i="12" s="1"/>
  <c r="P65" i="12"/>
  <c r="R65" i="12" s="1"/>
  <c r="P62" i="12"/>
  <c r="R62" i="12" s="1"/>
  <c r="P60" i="12"/>
  <c r="R60" i="12" s="1"/>
  <c r="P52" i="12"/>
  <c r="R52" i="12" s="1"/>
  <c r="P48" i="12"/>
  <c r="R48" i="12" s="1"/>
  <c r="P45" i="12"/>
  <c r="R45" i="12" s="1"/>
  <c r="P40" i="12"/>
  <c r="R40" i="12" s="1"/>
  <c r="P38" i="12"/>
  <c r="R38" i="12" s="1"/>
  <c r="P36" i="12"/>
  <c r="R36" i="12" s="1"/>
  <c r="P35" i="12"/>
  <c r="R35" i="12" s="1"/>
  <c r="P30" i="12"/>
  <c r="R30" i="12" s="1"/>
  <c r="P28" i="12"/>
  <c r="R28" i="12" s="1"/>
  <c r="P26" i="12"/>
  <c r="R26" i="12" s="1"/>
  <c r="P24" i="12"/>
  <c r="R24" i="12" s="1"/>
  <c r="Q610" i="8"/>
  <c r="P610" i="8"/>
  <c r="O610" i="8"/>
  <c r="N610" i="8"/>
  <c r="M610" i="8"/>
  <c r="Q609" i="8"/>
  <c r="P609" i="8"/>
  <c r="O609" i="8"/>
  <c r="N609" i="8"/>
  <c r="M609" i="8"/>
  <c r="Q608" i="8"/>
  <c r="P608" i="8"/>
  <c r="O608" i="8"/>
  <c r="N608" i="8"/>
  <c r="M608" i="8"/>
  <c r="Q607" i="8"/>
  <c r="P607" i="8"/>
  <c r="O607" i="8"/>
  <c r="N607" i="8"/>
  <c r="M607" i="8"/>
  <c r="Q606" i="8"/>
  <c r="P606" i="8"/>
  <c r="O606" i="8"/>
  <c r="N606" i="8"/>
  <c r="M606" i="8"/>
  <c r="Q605" i="8"/>
  <c r="P605" i="8"/>
  <c r="O605" i="8"/>
  <c r="N605" i="8"/>
  <c r="M605" i="8"/>
  <c r="Q604" i="8"/>
  <c r="P604" i="8"/>
  <c r="O604" i="8"/>
  <c r="N604" i="8"/>
  <c r="M604" i="8"/>
  <c r="Q943" i="7"/>
  <c r="P943" i="7"/>
  <c r="O943" i="7"/>
  <c r="N943" i="7"/>
  <c r="M943" i="7"/>
  <c r="Q942" i="7"/>
  <c r="P942" i="7"/>
  <c r="O942" i="7"/>
  <c r="N942" i="7"/>
  <c r="M942" i="7"/>
  <c r="Q941" i="7"/>
  <c r="P941" i="7"/>
  <c r="O941" i="7"/>
  <c r="N941" i="7"/>
  <c r="M941" i="7"/>
  <c r="Q940" i="7"/>
  <c r="P940" i="7"/>
  <c r="O940" i="7"/>
  <c r="N940" i="7"/>
  <c r="M940" i="7"/>
  <c r="Q939" i="7"/>
  <c r="P939" i="7"/>
  <c r="O939" i="7"/>
  <c r="N939" i="7"/>
  <c r="M939" i="7"/>
  <c r="Q938" i="7"/>
  <c r="P938" i="7"/>
  <c r="O938" i="7"/>
  <c r="N938" i="7"/>
  <c r="M938" i="7"/>
  <c r="Q937" i="7"/>
  <c r="P937" i="7"/>
  <c r="O937" i="7"/>
  <c r="N937" i="7"/>
  <c r="M937" i="7"/>
  <c r="Q936" i="7"/>
  <c r="P936" i="7"/>
  <c r="O936" i="7"/>
  <c r="N936" i="7"/>
  <c r="M936" i="7"/>
  <c r="Q935" i="7"/>
  <c r="P935" i="7"/>
  <c r="O935" i="7"/>
  <c r="N935" i="7"/>
  <c r="M935" i="7"/>
  <c r="Q934" i="7"/>
  <c r="P934" i="7"/>
  <c r="O934" i="7"/>
  <c r="N934" i="7"/>
  <c r="M934" i="7"/>
  <c r="Q933" i="7"/>
  <c r="P933" i="7"/>
  <c r="O933" i="7"/>
  <c r="N933" i="7"/>
  <c r="M933" i="7"/>
  <c r="J576" i="8"/>
  <c r="H576" i="8"/>
  <c r="F576" i="8"/>
  <c r="D576" i="8"/>
  <c r="L553" i="8"/>
  <c r="J553" i="8"/>
  <c r="H553" i="8"/>
  <c r="F553" i="8"/>
  <c r="D553" i="8"/>
  <c r="N901" i="7"/>
  <c r="L901" i="7"/>
  <c r="J901" i="7"/>
  <c r="H901" i="7"/>
  <c r="F901" i="7"/>
  <c r="D901" i="7"/>
  <c r="N878" i="7"/>
  <c r="L878" i="7"/>
  <c r="J878" i="7"/>
  <c r="H878" i="7"/>
  <c r="F878" i="7"/>
  <c r="D878" i="7"/>
  <c r="H440" i="6"/>
  <c r="F440" i="6"/>
  <c r="D440" i="6"/>
  <c r="J417" i="6"/>
  <c r="H417" i="6"/>
  <c r="F417" i="6"/>
  <c r="J440" i="6"/>
  <c r="J575" i="8"/>
  <c r="H575" i="8"/>
  <c r="F575" i="8"/>
  <c r="J568" i="8"/>
  <c r="H568" i="8"/>
  <c r="F568" i="8"/>
  <c r="J567" i="8"/>
  <c r="H567" i="8"/>
  <c r="F567" i="8"/>
  <c r="J562" i="8"/>
  <c r="J564" i="8" s="1"/>
  <c r="H562" i="8"/>
  <c r="H564" i="8" s="1"/>
  <c r="F562" i="8"/>
  <c r="F564" i="8" s="1"/>
  <c r="D575" i="8"/>
  <c r="L552" i="8"/>
  <c r="J552" i="8"/>
  <c r="H552" i="8"/>
  <c r="F552" i="8"/>
  <c r="D552" i="8"/>
  <c r="D568" i="8"/>
  <c r="L545" i="8"/>
  <c r="J545" i="8"/>
  <c r="H545" i="8"/>
  <c r="F545" i="8"/>
  <c r="D545" i="8"/>
  <c r="D567" i="8"/>
  <c r="L544" i="8"/>
  <c r="J544" i="8"/>
  <c r="H544" i="8"/>
  <c r="F544" i="8"/>
  <c r="D544" i="8"/>
  <c r="D562" i="8"/>
  <c r="D564" i="8" s="1"/>
  <c r="L539" i="8"/>
  <c r="L541" i="8" s="1"/>
  <c r="J539" i="8"/>
  <c r="J541" i="8" s="1"/>
  <c r="H539" i="8"/>
  <c r="H541" i="8" s="1"/>
  <c r="F539" i="8"/>
  <c r="F541" i="8" s="1"/>
  <c r="D539" i="8"/>
  <c r="D541" i="8" s="1"/>
  <c r="N900" i="7"/>
  <c r="L900" i="7"/>
  <c r="J900" i="7"/>
  <c r="H900" i="7"/>
  <c r="F900" i="7"/>
  <c r="D900" i="7"/>
  <c r="N893" i="7"/>
  <c r="L893" i="7"/>
  <c r="J893" i="7"/>
  <c r="H893" i="7"/>
  <c r="F893" i="7"/>
  <c r="D893" i="7"/>
  <c r="N892" i="7"/>
  <c r="L892" i="7"/>
  <c r="J892" i="7"/>
  <c r="H892" i="7"/>
  <c r="F892" i="7"/>
  <c r="D892" i="7"/>
  <c r="N887" i="7"/>
  <c r="N889" i="7" s="1"/>
  <c r="L887" i="7"/>
  <c r="L889" i="7" s="1"/>
  <c r="J887" i="7"/>
  <c r="J889" i="7" s="1"/>
  <c r="H887" i="7"/>
  <c r="H889" i="7" s="1"/>
  <c r="F887" i="7"/>
  <c r="F889" i="7" s="1"/>
  <c r="D887" i="7"/>
  <c r="D889" i="7" s="1"/>
  <c r="N877" i="7"/>
  <c r="L877" i="7"/>
  <c r="J877" i="7"/>
  <c r="N870" i="7"/>
  <c r="L870" i="7"/>
  <c r="J870" i="7"/>
  <c r="N869" i="7"/>
  <c r="L869" i="7"/>
  <c r="J869" i="7"/>
  <c r="N864" i="7"/>
  <c r="N866" i="7" s="1"/>
  <c r="L864" i="7"/>
  <c r="L866" i="7" s="1"/>
  <c r="J864" i="7"/>
  <c r="J866" i="7" s="1"/>
  <c r="H877" i="7"/>
  <c r="H870" i="7"/>
  <c r="H869" i="7"/>
  <c r="H864" i="7"/>
  <c r="H866" i="7" s="1"/>
  <c r="F877" i="7"/>
  <c r="F870" i="7"/>
  <c r="F869" i="7"/>
  <c r="F864" i="7"/>
  <c r="F866" i="7" s="1"/>
  <c r="D877" i="7"/>
  <c r="D870" i="7"/>
  <c r="D869" i="7"/>
  <c r="D864" i="7"/>
  <c r="D866" i="7" s="1"/>
  <c r="J439" i="6"/>
  <c r="J432" i="6"/>
  <c r="J431" i="6"/>
  <c r="J426" i="6"/>
  <c r="J428" i="6" s="1"/>
  <c r="H439" i="6"/>
  <c r="H432" i="6"/>
  <c r="H431" i="6"/>
  <c r="H426" i="6"/>
  <c r="H428" i="6" s="1"/>
  <c r="F439" i="6"/>
  <c r="F432" i="6"/>
  <c r="F431" i="6"/>
  <c r="F426" i="6"/>
  <c r="F428" i="6" s="1"/>
  <c r="D439" i="6"/>
  <c r="D432" i="6"/>
  <c r="D431" i="6"/>
  <c r="D426" i="6"/>
  <c r="D428" i="6" s="1"/>
  <c r="J416" i="6"/>
  <c r="J409" i="6"/>
  <c r="J408" i="6"/>
  <c r="J403" i="6"/>
  <c r="J405" i="6" s="1"/>
  <c r="H416" i="6"/>
  <c r="H409" i="6"/>
  <c r="H408" i="6"/>
  <c r="H403" i="6"/>
  <c r="H405" i="6" s="1"/>
  <c r="F416" i="6"/>
  <c r="F409" i="6"/>
  <c r="F408" i="6"/>
  <c r="F403" i="6"/>
  <c r="F405" i="6" s="1"/>
  <c r="D417" i="6"/>
  <c r="D416" i="6"/>
  <c r="Q472" i="6"/>
  <c r="P472" i="6"/>
  <c r="O472" i="6"/>
  <c r="N472" i="6"/>
  <c r="M472" i="6"/>
  <c r="Q471" i="6"/>
  <c r="P471" i="6"/>
  <c r="O471" i="6"/>
  <c r="N471" i="6"/>
  <c r="M471" i="6"/>
  <c r="Q470" i="6"/>
  <c r="P470" i="6"/>
  <c r="O470" i="6"/>
  <c r="N470" i="6"/>
  <c r="M470" i="6"/>
  <c r="Q469" i="6"/>
  <c r="P469" i="6"/>
  <c r="O469" i="6"/>
  <c r="N469" i="6"/>
  <c r="M469" i="6"/>
  <c r="Q468" i="6"/>
  <c r="P468" i="6"/>
  <c r="O468" i="6"/>
  <c r="N468" i="6"/>
  <c r="M468" i="6"/>
  <c r="Q467" i="6"/>
  <c r="P467" i="6"/>
  <c r="O467" i="6"/>
  <c r="N467" i="6"/>
  <c r="M467" i="6"/>
  <c r="D409" i="6"/>
  <c r="D408" i="6"/>
  <c r="D403" i="6"/>
  <c r="D405" i="6" s="1"/>
  <c r="Z595" i="8"/>
  <c r="Y595" i="8"/>
  <c r="X595" i="8"/>
  <c r="W595" i="8"/>
  <c r="V595" i="8"/>
  <c r="K595" i="8"/>
  <c r="F595" i="8"/>
  <c r="H595" i="8" s="1"/>
  <c r="Z594" i="8"/>
  <c r="Y594" i="8"/>
  <c r="X594" i="8"/>
  <c r="W594" i="8"/>
  <c r="V594" i="8"/>
  <c r="K594" i="8"/>
  <c r="Z593" i="8"/>
  <c r="Y593" i="8"/>
  <c r="X593" i="8"/>
  <c r="W593" i="8"/>
  <c r="V593" i="8"/>
  <c r="K593" i="8"/>
  <c r="F593" i="8"/>
  <c r="H593" i="8" s="1"/>
  <c r="Z592" i="8"/>
  <c r="Y592" i="8"/>
  <c r="X592" i="8"/>
  <c r="W592" i="8"/>
  <c r="V592" i="8"/>
  <c r="K592" i="8"/>
  <c r="Z591" i="8"/>
  <c r="Y591" i="8"/>
  <c r="X591" i="8"/>
  <c r="W591" i="8"/>
  <c r="V591" i="8"/>
  <c r="K591" i="8"/>
  <c r="F591" i="8"/>
  <c r="H591" i="8" s="1"/>
  <c r="Z590" i="8"/>
  <c r="Y590" i="8"/>
  <c r="X590" i="8"/>
  <c r="W590" i="8"/>
  <c r="V590" i="8"/>
  <c r="K590" i="8"/>
  <c r="Z589" i="8"/>
  <c r="Y589" i="8"/>
  <c r="X589" i="8"/>
  <c r="W589" i="8"/>
  <c r="V589" i="8"/>
  <c r="K589" i="8"/>
  <c r="Z924" i="7"/>
  <c r="Y924" i="7"/>
  <c r="X924" i="7"/>
  <c r="W924" i="7"/>
  <c r="V924" i="7"/>
  <c r="K924" i="7"/>
  <c r="Z923" i="7"/>
  <c r="Y923" i="7"/>
  <c r="X923" i="7"/>
  <c r="W923" i="7"/>
  <c r="V923" i="7"/>
  <c r="K923" i="7"/>
  <c r="Z922" i="7"/>
  <c r="Y922" i="7"/>
  <c r="X922" i="7"/>
  <c r="W922" i="7"/>
  <c r="V922" i="7"/>
  <c r="K922" i="7"/>
  <c r="Z921" i="7"/>
  <c r="Y921" i="7"/>
  <c r="X921" i="7"/>
  <c r="W921" i="7"/>
  <c r="V921" i="7"/>
  <c r="K921" i="7"/>
  <c r="Z920" i="7"/>
  <c r="Y920" i="7"/>
  <c r="X920" i="7"/>
  <c r="W920" i="7"/>
  <c r="V920" i="7"/>
  <c r="K920" i="7"/>
  <c r="Z919" i="7"/>
  <c r="Y919" i="7"/>
  <c r="X919" i="7"/>
  <c r="W919" i="7"/>
  <c r="V919" i="7"/>
  <c r="K919" i="7"/>
  <c r="F919" i="7"/>
  <c r="H919" i="7" s="1"/>
  <c r="Z918" i="7"/>
  <c r="Y918" i="7"/>
  <c r="X918" i="7"/>
  <c r="W918" i="7"/>
  <c r="V918" i="7"/>
  <c r="K918" i="7"/>
  <c r="F918" i="7"/>
  <c r="H918" i="7" s="1"/>
  <c r="Z917" i="7"/>
  <c r="Y917" i="7"/>
  <c r="X917" i="7"/>
  <c r="W917" i="7"/>
  <c r="V917" i="7"/>
  <c r="K917" i="7"/>
  <c r="F917" i="7"/>
  <c r="H917" i="7" s="1"/>
  <c r="Z916" i="7"/>
  <c r="Y916" i="7"/>
  <c r="X916" i="7"/>
  <c r="W916" i="7"/>
  <c r="V916" i="7"/>
  <c r="K916" i="7"/>
  <c r="Z915" i="7"/>
  <c r="Y915" i="7"/>
  <c r="X915" i="7"/>
  <c r="W915" i="7"/>
  <c r="V915" i="7"/>
  <c r="K915" i="7"/>
  <c r="Z914" i="7"/>
  <c r="Y914" i="7"/>
  <c r="X914" i="7"/>
  <c r="W914" i="7"/>
  <c r="V914" i="7"/>
  <c r="K914" i="7"/>
  <c r="Z458" i="6"/>
  <c r="Y458" i="6"/>
  <c r="X458" i="6"/>
  <c r="W458" i="6"/>
  <c r="V458" i="6"/>
  <c r="K458" i="6"/>
  <c r="Z457" i="6"/>
  <c r="Y457" i="6"/>
  <c r="X457" i="6"/>
  <c r="W457" i="6"/>
  <c r="V457" i="6"/>
  <c r="K457" i="6"/>
  <c r="Z456" i="6"/>
  <c r="Y456" i="6"/>
  <c r="X456" i="6"/>
  <c r="W456" i="6"/>
  <c r="V456" i="6"/>
  <c r="K456" i="6"/>
  <c r="Z455" i="6"/>
  <c r="Y455" i="6"/>
  <c r="X455" i="6"/>
  <c r="W455" i="6"/>
  <c r="V455" i="6"/>
  <c r="K455" i="6"/>
  <c r="Z454" i="6"/>
  <c r="Y454" i="6"/>
  <c r="X454" i="6"/>
  <c r="W454" i="6"/>
  <c r="V454" i="6"/>
  <c r="K454" i="6"/>
  <c r="Z453" i="6"/>
  <c r="Y453" i="6"/>
  <c r="X453" i="6"/>
  <c r="W453" i="6"/>
  <c r="V453" i="6"/>
  <c r="K453" i="6"/>
  <c r="K222" i="11"/>
  <c r="V222" i="11"/>
  <c r="W222" i="11"/>
  <c r="X222" i="11"/>
  <c r="Y222" i="11"/>
  <c r="Z222" i="11"/>
  <c r="K223" i="11"/>
  <c r="V223" i="11"/>
  <c r="W223" i="11"/>
  <c r="X223" i="11"/>
  <c r="Y223" i="11"/>
  <c r="Z223" i="11"/>
  <c r="K224" i="11"/>
  <c r="V224" i="11"/>
  <c r="W224" i="11"/>
  <c r="X224" i="11"/>
  <c r="Y224" i="11"/>
  <c r="Z224" i="11"/>
  <c r="K225" i="11"/>
  <c r="V225" i="11"/>
  <c r="W225" i="11"/>
  <c r="X225" i="11"/>
  <c r="Y225" i="11"/>
  <c r="Z225" i="11"/>
  <c r="F226" i="11"/>
  <c r="H226" i="11" s="1"/>
  <c r="K226" i="11"/>
  <c r="V226" i="11"/>
  <c r="W226" i="11"/>
  <c r="X226" i="11"/>
  <c r="Y226" i="11"/>
  <c r="Z226" i="11"/>
  <c r="K227" i="11"/>
  <c r="V227" i="11"/>
  <c r="W227" i="11"/>
  <c r="X227" i="11"/>
  <c r="Y227" i="11"/>
  <c r="Z227" i="11"/>
  <c r="F228" i="11"/>
  <c r="H228" i="11" s="1"/>
  <c r="K228" i="11"/>
  <c r="V228" i="11"/>
  <c r="W228" i="11"/>
  <c r="X228" i="11"/>
  <c r="Y228" i="11"/>
  <c r="Z228" i="11"/>
  <c r="F229" i="11"/>
  <c r="H229" i="11" s="1"/>
  <c r="K229" i="11"/>
  <c r="V229" i="11"/>
  <c r="W229" i="11"/>
  <c r="X229" i="11"/>
  <c r="Y229" i="11"/>
  <c r="Z229" i="11"/>
  <c r="F230" i="11"/>
  <c r="H230" i="11" s="1"/>
  <c r="K230" i="11"/>
  <c r="V230" i="11"/>
  <c r="W230" i="11"/>
  <c r="X230" i="11"/>
  <c r="Y230" i="11"/>
  <c r="Z230" i="11"/>
  <c r="K231" i="11"/>
  <c r="V231" i="11"/>
  <c r="W231" i="11"/>
  <c r="X231" i="11"/>
  <c r="Y231" i="11"/>
  <c r="Z231" i="11"/>
  <c r="K232" i="11"/>
  <c r="V232" i="11"/>
  <c r="W232" i="11"/>
  <c r="X232" i="11"/>
  <c r="Y232" i="11"/>
  <c r="Z232" i="11"/>
  <c r="F233" i="11"/>
  <c r="H233" i="11" s="1"/>
  <c r="K233" i="11"/>
  <c r="V233" i="11"/>
  <c r="W233" i="11"/>
  <c r="X233" i="11"/>
  <c r="Y233" i="11"/>
  <c r="Z233" i="11"/>
  <c r="K234" i="11"/>
  <c r="V234" i="11"/>
  <c r="W234" i="11"/>
  <c r="X234" i="11"/>
  <c r="Y234" i="11"/>
  <c r="Z234" i="11"/>
  <c r="K235" i="11"/>
  <c r="V235" i="11"/>
  <c r="W235" i="11"/>
  <c r="X235" i="11"/>
  <c r="Y235" i="11"/>
  <c r="Z235" i="11"/>
  <c r="K236" i="11"/>
  <c r="V236" i="11"/>
  <c r="W236" i="11"/>
  <c r="X236" i="11"/>
  <c r="Y236" i="11"/>
  <c r="Z236" i="11"/>
  <c r="K237" i="11"/>
  <c r="V237" i="11"/>
  <c r="W237" i="11"/>
  <c r="X237" i="11"/>
  <c r="Y237" i="11"/>
  <c r="Z237" i="11"/>
  <c r="K238" i="11"/>
  <c r="V238" i="11"/>
  <c r="W238" i="11"/>
  <c r="X238" i="11"/>
  <c r="Y238" i="11"/>
  <c r="Z238" i="11"/>
  <c r="K239" i="11"/>
  <c r="V239" i="11"/>
  <c r="W239" i="11"/>
  <c r="X239" i="11"/>
  <c r="Y239" i="11"/>
  <c r="Z239" i="11"/>
  <c r="F240" i="11"/>
  <c r="H240" i="11" s="1"/>
  <c r="K240" i="11"/>
  <c r="V240" i="11"/>
  <c r="W240" i="11"/>
  <c r="X240" i="11"/>
  <c r="Y240" i="11"/>
  <c r="Z240" i="11"/>
  <c r="K241" i="11"/>
  <c r="V241" i="11"/>
  <c r="W241" i="11"/>
  <c r="X241" i="11"/>
  <c r="Y241" i="11"/>
  <c r="Z241" i="11"/>
  <c r="K242" i="11"/>
  <c r="V242" i="11"/>
  <c r="W242" i="11"/>
  <c r="X242" i="11"/>
  <c r="Y242" i="11"/>
  <c r="Z242" i="11"/>
  <c r="K243" i="11"/>
  <c r="V243" i="11"/>
  <c r="W243" i="11"/>
  <c r="X243" i="11"/>
  <c r="Y243" i="11"/>
  <c r="Z243" i="11"/>
  <c r="Z213" i="11"/>
  <c r="Y213" i="11"/>
  <c r="X213" i="11"/>
  <c r="W213" i="11"/>
  <c r="V213" i="11"/>
  <c r="K213" i="11"/>
  <c r="F213" i="11"/>
  <c r="H213" i="11" s="1"/>
  <c r="Z212" i="11"/>
  <c r="Y212" i="11"/>
  <c r="X212" i="11"/>
  <c r="W212" i="11"/>
  <c r="V212" i="11"/>
  <c r="K212" i="11"/>
  <c r="Z211" i="11"/>
  <c r="Y211" i="11"/>
  <c r="X211" i="11"/>
  <c r="W211" i="11"/>
  <c r="V211" i="11"/>
  <c r="K211" i="11"/>
  <c r="Z210" i="11"/>
  <c r="Y210" i="11"/>
  <c r="X210" i="11"/>
  <c r="W210" i="11"/>
  <c r="V210" i="11"/>
  <c r="K210" i="11"/>
  <c r="Z209" i="11"/>
  <c r="Y209" i="11"/>
  <c r="X209" i="11"/>
  <c r="W209" i="11"/>
  <c r="V209" i="11"/>
  <c r="K209" i="11"/>
  <c r="Z208" i="11"/>
  <c r="Y208" i="11"/>
  <c r="X208" i="11"/>
  <c r="W208" i="11"/>
  <c r="V208" i="11"/>
  <c r="K208" i="11"/>
  <c r="Z207" i="11"/>
  <c r="Y207" i="11"/>
  <c r="X207" i="11"/>
  <c r="W207" i="11"/>
  <c r="V207" i="11"/>
  <c r="K207" i="11"/>
  <c r="Z206" i="11"/>
  <c r="Y206" i="11"/>
  <c r="X206" i="11"/>
  <c r="W206" i="11"/>
  <c r="V206" i="11"/>
  <c r="K206" i="11"/>
  <c r="Z205" i="11"/>
  <c r="Y205" i="11"/>
  <c r="X205" i="11"/>
  <c r="W205" i="11"/>
  <c r="V205" i="11"/>
  <c r="K205" i="11"/>
  <c r="V204" i="11"/>
  <c r="Z203" i="11"/>
  <c r="Y203" i="11"/>
  <c r="X203" i="11"/>
  <c r="W203" i="11"/>
  <c r="V203" i="11"/>
  <c r="K203" i="11"/>
  <c r="Z202" i="11"/>
  <c r="Y202" i="11"/>
  <c r="X202" i="11"/>
  <c r="W202" i="11"/>
  <c r="V202" i="11"/>
  <c r="K202" i="11"/>
  <c r="Z201" i="11"/>
  <c r="Y201" i="11"/>
  <c r="X201" i="11"/>
  <c r="W201" i="11"/>
  <c r="V201" i="11"/>
  <c r="K201" i="11"/>
  <c r="Z200" i="11"/>
  <c r="Y200" i="11"/>
  <c r="X200" i="11"/>
  <c r="W200" i="11"/>
  <c r="V200" i="11"/>
  <c r="K200" i="11"/>
  <c r="Z199" i="11"/>
  <c r="Y199" i="11"/>
  <c r="X199" i="11"/>
  <c r="W199" i="11"/>
  <c r="V199" i="11"/>
  <c r="K199" i="11"/>
  <c r="Z198" i="11"/>
  <c r="Y198" i="11"/>
  <c r="X198" i="11"/>
  <c r="W198" i="11"/>
  <c r="V198" i="11"/>
  <c r="K198" i="11"/>
  <c r="F198" i="11"/>
  <c r="H198" i="11" s="1"/>
  <c r="Z197" i="11"/>
  <c r="Y197" i="11"/>
  <c r="X197" i="11"/>
  <c r="W197" i="11"/>
  <c r="V197" i="11"/>
  <c r="K197" i="11"/>
  <c r="Z196" i="11"/>
  <c r="Y196" i="11"/>
  <c r="X196" i="11"/>
  <c r="W196" i="11"/>
  <c r="V196" i="11"/>
  <c r="K196" i="11"/>
  <c r="Z190" i="11"/>
  <c r="Y190" i="11"/>
  <c r="X190" i="11"/>
  <c r="W190" i="11"/>
  <c r="V190" i="11"/>
  <c r="K190" i="11"/>
  <c r="Z189" i="11"/>
  <c r="Y189" i="11"/>
  <c r="X189" i="11"/>
  <c r="W189" i="11"/>
  <c r="V189" i="11"/>
  <c r="K189" i="11"/>
  <c r="Z188" i="11"/>
  <c r="Y188" i="11"/>
  <c r="X188" i="11"/>
  <c r="W188" i="11"/>
  <c r="V188" i="11"/>
  <c r="K188" i="11"/>
  <c r="Z187" i="11"/>
  <c r="Y187" i="11"/>
  <c r="X187" i="11"/>
  <c r="W187" i="11"/>
  <c r="V187" i="11"/>
  <c r="K187" i="11"/>
  <c r="F187" i="11"/>
  <c r="H187" i="11" s="1"/>
  <c r="Z186" i="11"/>
  <c r="Y186" i="11"/>
  <c r="X186" i="11"/>
  <c r="W186" i="11"/>
  <c r="V186" i="11"/>
  <c r="K186" i="11"/>
  <c r="Z185" i="11"/>
  <c r="Y185" i="11"/>
  <c r="X185" i="11"/>
  <c r="W185" i="11"/>
  <c r="V185" i="11"/>
  <c r="K185" i="11"/>
  <c r="Z184" i="11"/>
  <c r="Y184" i="11"/>
  <c r="X184" i="11"/>
  <c r="W184" i="11"/>
  <c r="V184" i="11"/>
  <c r="K184" i="11"/>
  <c r="Z183" i="11"/>
  <c r="Y183" i="11"/>
  <c r="X183" i="11"/>
  <c r="W183" i="11"/>
  <c r="V183" i="11"/>
  <c r="K183" i="11"/>
  <c r="Z182" i="11"/>
  <c r="Y182" i="11"/>
  <c r="X182" i="11"/>
  <c r="W182" i="11"/>
  <c r="V182" i="11"/>
  <c r="K182" i="11"/>
  <c r="Z181" i="11"/>
  <c r="Y181" i="11"/>
  <c r="X181" i="11"/>
  <c r="W181" i="11"/>
  <c r="V181" i="11"/>
  <c r="K181" i="11"/>
  <c r="Z180" i="11"/>
  <c r="Y180" i="11"/>
  <c r="X180" i="11"/>
  <c r="W180" i="11"/>
  <c r="V180" i="11"/>
  <c r="K180" i="11"/>
  <c r="Z179" i="11"/>
  <c r="Y179" i="11"/>
  <c r="X179" i="11"/>
  <c r="W179" i="11"/>
  <c r="V179" i="11"/>
  <c r="K179" i="11"/>
  <c r="F179" i="11"/>
  <c r="H179" i="11" s="1"/>
  <c r="Z178" i="11"/>
  <c r="Y178" i="11"/>
  <c r="X178" i="11"/>
  <c r="W178" i="11"/>
  <c r="V178" i="11"/>
  <c r="K178" i="11"/>
  <c r="Z177" i="11"/>
  <c r="Y177" i="11"/>
  <c r="X177" i="11"/>
  <c r="W177" i="11"/>
  <c r="V177" i="11"/>
  <c r="K177" i="11"/>
  <c r="Z176" i="11"/>
  <c r="Y176" i="11"/>
  <c r="X176" i="11"/>
  <c r="W176" i="11"/>
  <c r="V176" i="11"/>
  <c r="K176" i="11"/>
  <c r="Z175" i="11"/>
  <c r="Y175" i="11"/>
  <c r="X175" i="11"/>
  <c r="W175" i="11"/>
  <c r="V175" i="11"/>
  <c r="K175" i="11"/>
  <c r="Z174" i="11"/>
  <c r="Y174" i="11"/>
  <c r="X174" i="11"/>
  <c r="W174" i="11"/>
  <c r="V174" i="11"/>
  <c r="K174" i="11"/>
  <c r="Z173" i="11"/>
  <c r="Y173" i="11"/>
  <c r="X173" i="11"/>
  <c r="W173" i="11"/>
  <c r="V173" i="11"/>
  <c r="K173" i="11"/>
  <c r="Z172" i="11"/>
  <c r="Y172" i="11"/>
  <c r="X172" i="11"/>
  <c r="W172" i="11"/>
  <c r="V172" i="11"/>
  <c r="K172" i="11"/>
  <c r="Z171" i="11"/>
  <c r="Y171" i="11"/>
  <c r="X171" i="11"/>
  <c r="W171" i="11"/>
  <c r="V171" i="11"/>
  <c r="K171" i="11"/>
  <c r="Z170" i="11"/>
  <c r="Y170" i="11"/>
  <c r="X170" i="11"/>
  <c r="W170" i="11"/>
  <c r="V170" i="11"/>
  <c r="K170" i="11"/>
  <c r="Z169" i="11"/>
  <c r="Y169" i="11"/>
  <c r="X169" i="11"/>
  <c r="W169" i="11"/>
  <c r="V169" i="11"/>
  <c r="K169" i="11"/>
  <c r="Z168" i="11"/>
  <c r="Y168" i="11"/>
  <c r="X168" i="11"/>
  <c r="W168" i="11"/>
  <c r="V168" i="11"/>
  <c r="K168" i="11"/>
  <c r="Z162" i="11"/>
  <c r="Y162" i="11"/>
  <c r="X162" i="11"/>
  <c r="W162" i="11"/>
  <c r="V162" i="11"/>
  <c r="K162" i="11"/>
  <c r="Z161" i="11"/>
  <c r="Y161" i="11"/>
  <c r="X161" i="11"/>
  <c r="W161" i="11"/>
  <c r="V161" i="11"/>
  <c r="K161" i="11"/>
  <c r="Z160" i="11"/>
  <c r="Y160" i="11"/>
  <c r="X160" i="11"/>
  <c r="W160" i="11"/>
  <c r="V160" i="11"/>
  <c r="K160" i="11"/>
  <c r="Z159" i="11"/>
  <c r="Y159" i="11"/>
  <c r="X159" i="11"/>
  <c r="W159" i="11"/>
  <c r="V159" i="11"/>
  <c r="K159" i="11"/>
  <c r="Z158" i="11"/>
  <c r="Y158" i="11"/>
  <c r="X158" i="11"/>
  <c r="W158" i="11"/>
  <c r="V158" i="11"/>
  <c r="K158" i="11"/>
  <c r="Z157" i="11"/>
  <c r="Y157" i="11"/>
  <c r="X157" i="11"/>
  <c r="W157" i="11"/>
  <c r="V157" i="11"/>
  <c r="K157" i="11"/>
  <c r="Z156" i="11"/>
  <c r="Y156" i="11"/>
  <c r="X156" i="11"/>
  <c r="W156" i="11"/>
  <c r="V156" i="11"/>
  <c r="K156" i="11"/>
  <c r="Z155" i="11"/>
  <c r="Y155" i="11"/>
  <c r="X155" i="11"/>
  <c r="W155" i="11"/>
  <c r="V155" i="11"/>
  <c r="K155" i="11"/>
  <c r="Z154" i="11"/>
  <c r="Y154" i="11"/>
  <c r="X154" i="11"/>
  <c r="W154" i="11"/>
  <c r="V154" i="11"/>
  <c r="K154" i="11"/>
  <c r="Z153" i="11"/>
  <c r="Y153" i="11"/>
  <c r="X153" i="11"/>
  <c r="W153" i="11"/>
  <c r="V153" i="11"/>
  <c r="K153" i="11"/>
  <c r="Z152" i="11"/>
  <c r="Y152" i="11"/>
  <c r="X152" i="11"/>
  <c r="W152" i="11"/>
  <c r="V152" i="11"/>
  <c r="K152" i="11"/>
  <c r="Z151" i="11"/>
  <c r="Y151" i="11"/>
  <c r="X151" i="11"/>
  <c r="W151" i="11"/>
  <c r="V151" i="11"/>
  <c r="K151" i="11"/>
  <c r="Z150" i="11"/>
  <c r="Y150" i="11"/>
  <c r="X150" i="11"/>
  <c r="W150" i="11"/>
  <c r="V150" i="11"/>
  <c r="K150" i="11"/>
  <c r="Z149" i="11"/>
  <c r="Y149" i="11"/>
  <c r="X149" i="11"/>
  <c r="W149" i="11"/>
  <c r="V149" i="11"/>
  <c r="K149" i="11"/>
  <c r="Z148" i="11"/>
  <c r="Y148" i="11"/>
  <c r="X148" i="11"/>
  <c r="W148" i="11"/>
  <c r="V148" i="11"/>
  <c r="K148" i="11"/>
  <c r="Z147" i="11"/>
  <c r="Y147" i="11"/>
  <c r="X147" i="11"/>
  <c r="W147" i="11"/>
  <c r="V147" i="11"/>
  <c r="K147" i="11"/>
  <c r="Z146" i="11"/>
  <c r="Y146" i="11"/>
  <c r="X146" i="11"/>
  <c r="W146" i="11"/>
  <c r="V146" i="11"/>
  <c r="K146" i="11"/>
  <c r="Z145" i="11"/>
  <c r="Y145" i="11"/>
  <c r="X145" i="11"/>
  <c r="W145" i="11"/>
  <c r="V145" i="11"/>
  <c r="K145" i="11"/>
  <c r="F145" i="11"/>
  <c r="H145" i="11" s="1"/>
  <c r="X144" i="11"/>
  <c r="V144" i="11"/>
  <c r="K144" i="11"/>
  <c r="Z143" i="11"/>
  <c r="Y143" i="11"/>
  <c r="X143" i="11"/>
  <c r="W143" i="11"/>
  <c r="V143" i="11"/>
  <c r="K143" i="11"/>
  <c r="Z142" i="11"/>
  <c r="Y142" i="11"/>
  <c r="X142" i="11"/>
  <c r="W142" i="11"/>
  <c r="V142" i="11"/>
  <c r="K142" i="11"/>
  <c r="Z141" i="11"/>
  <c r="Y141" i="11"/>
  <c r="X141" i="11"/>
  <c r="W141" i="11"/>
  <c r="V141" i="11"/>
  <c r="K141" i="11"/>
  <c r="Z140" i="11"/>
  <c r="Y140" i="11"/>
  <c r="X140" i="11"/>
  <c r="W140" i="11"/>
  <c r="V140" i="11"/>
  <c r="K140" i="11"/>
  <c r="Z139" i="11"/>
  <c r="Y139" i="11"/>
  <c r="X139" i="11"/>
  <c r="W139" i="11"/>
  <c r="V139" i="11"/>
  <c r="K139" i="11"/>
  <c r="Z138" i="11"/>
  <c r="Y138" i="11"/>
  <c r="X138" i="11"/>
  <c r="W138" i="11"/>
  <c r="V138" i="11"/>
  <c r="K138" i="11"/>
  <c r="Z137" i="11"/>
  <c r="Y137" i="11"/>
  <c r="X137" i="11"/>
  <c r="W137" i="11"/>
  <c r="V137" i="11"/>
  <c r="K137" i="11"/>
  <c r="F137" i="11"/>
  <c r="H137" i="11" s="1"/>
  <c r="Z136" i="11"/>
  <c r="Y136" i="11"/>
  <c r="X136" i="11"/>
  <c r="W136" i="11"/>
  <c r="V136" i="11"/>
  <c r="K136" i="11"/>
  <c r="Z130" i="11"/>
  <c r="Y130" i="11"/>
  <c r="X130" i="11"/>
  <c r="W130" i="11"/>
  <c r="V130" i="11"/>
  <c r="K130" i="11"/>
  <c r="Z129" i="11"/>
  <c r="Y129" i="11"/>
  <c r="X129" i="11"/>
  <c r="W129" i="11"/>
  <c r="V129" i="11"/>
  <c r="K129" i="11"/>
  <c r="Z128" i="11"/>
  <c r="Y128" i="11"/>
  <c r="X128" i="11"/>
  <c r="W128" i="11"/>
  <c r="V128" i="11"/>
  <c r="K128" i="11"/>
  <c r="H128" i="11"/>
  <c r="Z127" i="11"/>
  <c r="Y127" i="11"/>
  <c r="X127" i="11"/>
  <c r="W127" i="11"/>
  <c r="V127" i="11"/>
  <c r="K127" i="11"/>
  <c r="Z126" i="11"/>
  <c r="Y126" i="11"/>
  <c r="X126" i="11"/>
  <c r="W126" i="11"/>
  <c r="V126" i="11"/>
  <c r="K126" i="11"/>
  <c r="Z125" i="11"/>
  <c r="Y125" i="11"/>
  <c r="X125" i="11"/>
  <c r="W125" i="11"/>
  <c r="V125" i="11"/>
  <c r="K125" i="11"/>
  <c r="Z124" i="11"/>
  <c r="Y124" i="11"/>
  <c r="X124" i="11"/>
  <c r="W124" i="11"/>
  <c r="V124" i="11"/>
  <c r="K124" i="11"/>
  <c r="Z123" i="11"/>
  <c r="Y123" i="11"/>
  <c r="X123" i="11"/>
  <c r="W123" i="11"/>
  <c r="V123" i="11"/>
  <c r="K123" i="11"/>
  <c r="Z122" i="11"/>
  <c r="Y122" i="11"/>
  <c r="X122" i="11"/>
  <c r="W122" i="11"/>
  <c r="V122" i="11"/>
  <c r="K122" i="11"/>
  <c r="Z121" i="11"/>
  <c r="Y121" i="11"/>
  <c r="X121" i="11"/>
  <c r="W121" i="11"/>
  <c r="V121" i="11"/>
  <c r="K121" i="11"/>
  <c r="Z120" i="11"/>
  <c r="Y120" i="11"/>
  <c r="X120" i="11"/>
  <c r="W120" i="11"/>
  <c r="V120" i="11"/>
  <c r="K120" i="11"/>
  <c r="Z119" i="11"/>
  <c r="Y119" i="11"/>
  <c r="X119" i="11"/>
  <c r="W119" i="11"/>
  <c r="V119" i="11"/>
  <c r="K119" i="11"/>
  <c r="Z118" i="11"/>
  <c r="Y118" i="11"/>
  <c r="X118" i="11"/>
  <c r="W118" i="11"/>
  <c r="V118" i="11"/>
  <c r="K118" i="11"/>
  <c r="Z117" i="11"/>
  <c r="Y117" i="11"/>
  <c r="X117" i="11"/>
  <c r="W117" i="11"/>
  <c r="V117" i="11"/>
  <c r="K117" i="11"/>
  <c r="Z116" i="11"/>
  <c r="Y116" i="11"/>
  <c r="X116" i="11"/>
  <c r="W116" i="11"/>
  <c r="V116" i="11"/>
  <c r="K116" i="11"/>
  <c r="Z115" i="11"/>
  <c r="Y115" i="11"/>
  <c r="X115" i="11"/>
  <c r="W115" i="11"/>
  <c r="V115" i="11"/>
  <c r="K115" i="11"/>
  <c r="Z114" i="11"/>
  <c r="Y114" i="11"/>
  <c r="X114" i="11"/>
  <c r="W114" i="11"/>
  <c r="V114" i="11"/>
  <c r="Z113" i="11"/>
  <c r="Y113" i="11"/>
  <c r="X113" i="11"/>
  <c r="W113" i="11"/>
  <c r="V113" i="11"/>
  <c r="K113" i="11"/>
  <c r="Z112" i="11"/>
  <c r="Y112" i="11"/>
  <c r="X112" i="11"/>
  <c r="W112" i="11"/>
  <c r="V112" i="11"/>
  <c r="K112" i="11"/>
  <c r="Z111" i="11"/>
  <c r="Y111" i="11"/>
  <c r="X111" i="11"/>
  <c r="W111" i="11"/>
  <c r="V111" i="11"/>
  <c r="K111" i="11"/>
  <c r="Z110" i="11"/>
  <c r="Y110" i="11"/>
  <c r="X110" i="11"/>
  <c r="W110" i="11"/>
  <c r="V110" i="11"/>
  <c r="K110" i="11"/>
  <c r="Z109" i="11"/>
  <c r="Y109" i="11"/>
  <c r="X109" i="11"/>
  <c r="W109" i="11"/>
  <c r="V109" i="11"/>
  <c r="K109" i="11"/>
  <c r="Z108" i="11"/>
  <c r="Y108" i="11"/>
  <c r="X108" i="11"/>
  <c r="W108" i="11"/>
  <c r="V108" i="11"/>
  <c r="K108" i="11"/>
  <c r="Z107" i="11"/>
  <c r="Y107" i="11"/>
  <c r="X107" i="11"/>
  <c r="W107" i="11"/>
  <c r="V107" i="11"/>
  <c r="K107" i="11"/>
  <c r="Z106" i="11"/>
  <c r="Y106" i="11"/>
  <c r="X106" i="11"/>
  <c r="W106" i="11"/>
  <c r="V106" i="11"/>
  <c r="K106" i="11"/>
  <c r="F106" i="11"/>
  <c r="H106" i="11" s="1"/>
  <c r="Z100" i="11"/>
  <c r="Y100" i="11"/>
  <c r="X100" i="11"/>
  <c r="W100" i="11"/>
  <c r="V100" i="11"/>
  <c r="K100" i="11"/>
  <c r="Z99" i="11"/>
  <c r="Y99" i="11"/>
  <c r="X99" i="11"/>
  <c r="W99" i="11"/>
  <c r="V99" i="11"/>
  <c r="K99" i="11"/>
  <c r="Z98" i="11"/>
  <c r="Y98" i="11"/>
  <c r="X98" i="11"/>
  <c r="W98" i="11"/>
  <c r="V98" i="11"/>
  <c r="K98" i="11"/>
  <c r="Z97" i="11"/>
  <c r="Y97" i="11"/>
  <c r="X97" i="11"/>
  <c r="W97" i="11"/>
  <c r="V97" i="11"/>
  <c r="K97" i="11"/>
  <c r="Z96" i="11"/>
  <c r="Y96" i="11"/>
  <c r="X96" i="11"/>
  <c r="W96" i="11"/>
  <c r="V96" i="11"/>
  <c r="K96" i="11"/>
  <c r="Z95" i="11"/>
  <c r="Y95" i="11"/>
  <c r="X95" i="11"/>
  <c r="W95" i="11"/>
  <c r="V95" i="11"/>
  <c r="K95" i="11"/>
  <c r="Z94" i="11"/>
  <c r="Y94" i="11"/>
  <c r="X94" i="11"/>
  <c r="W94" i="11"/>
  <c r="V94" i="11"/>
  <c r="K94" i="11"/>
  <c r="Z93" i="11"/>
  <c r="Y93" i="11"/>
  <c r="X93" i="11"/>
  <c r="W93" i="11"/>
  <c r="V93" i="11"/>
  <c r="K93" i="11"/>
  <c r="Z92" i="11"/>
  <c r="Y92" i="11"/>
  <c r="X92" i="11"/>
  <c r="W92" i="11"/>
  <c r="V92" i="11"/>
  <c r="K92" i="11"/>
  <c r="Z91" i="11"/>
  <c r="Y91" i="11"/>
  <c r="X91" i="11"/>
  <c r="W91" i="11"/>
  <c r="V91" i="11"/>
  <c r="K91" i="11"/>
  <c r="Z90" i="11"/>
  <c r="Y90" i="11"/>
  <c r="X90" i="11"/>
  <c r="W90" i="11"/>
  <c r="V90" i="11"/>
  <c r="K90" i="11"/>
  <c r="Z89" i="11"/>
  <c r="Y89" i="11"/>
  <c r="X89" i="11"/>
  <c r="W89" i="11"/>
  <c r="V89" i="11"/>
  <c r="K89" i="11"/>
  <c r="Z88" i="11"/>
  <c r="Y88" i="11"/>
  <c r="X88" i="11"/>
  <c r="W88" i="11"/>
  <c r="V88" i="11"/>
  <c r="K88" i="11"/>
  <c r="Z87" i="11"/>
  <c r="Y87" i="11"/>
  <c r="X87" i="11"/>
  <c r="W87" i="11"/>
  <c r="V87" i="11"/>
  <c r="K87" i="11"/>
  <c r="Z86" i="11"/>
  <c r="Y86" i="11"/>
  <c r="X86" i="11"/>
  <c r="W86" i="11"/>
  <c r="V86" i="11"/>
  <c r="K86" i="11"/>
  <c r="Z85" i="11"/>
  <c r="Y85" i="11"/>
  <c r="X85" i="11"/>
  <c r="W85" i="11"/>
  <c r="V85" i="11"/>
  <c r="K85" i="11"/>
  <c r="F85" i="11"/>
  <c r="H85" i="11" s="1"/>
  <c r="Z84" i="11"/>
  <c r="Y84" i="11"/>
  <c r="X84" i="11"/>
  <c r="W84" i="11"/>
  <c r="V84" i="11"/>
  <c r="K84" i="11"/>
  <c r="F84" i="11"/>
  <c r="H84" i="11" s="1"/>
  <c r="Z83" i="11"/>
  <c r="Y83" i="11"/>
  <c r="X83" i="11"/>
  <c r="W83" i="11"/>
  <c r="V83" i="11"/>
  <c r="K83" i="11"/>
  <c r="Z82" i="11"/>
  <c r="Y82" i="11"/>
  <c r="X82" i="11"/>
  <c r="W82" i="11"/>
  <c r="V82" i="11"/>
  <c r="K82" i="11"/>
  <c r="Z81" i="11"/>
  <c r="Y81" i="11"/>
  <c r="X81" i="11"/>
  <c r="W81" i="11"/>
  <c r="V81" i="11"/>
  <c r="K81" i="11"/>
  <c r="Z80" i="11"/>
  <c r="Y80" i="11"/>
  <c r="X80" i="11"/>
  <c r="W80" i="11"/>
  <c r="V80" i="11"/>
  <c r="K80" i="11"/>
  <c r="Z79" i="11"/>
  <c r="Y79" i="11"/>
  <c r="X79" i="11"/>
  <c r="W79" i="11"/>
  <c r="V79" i="11"/>
  <c r="K79" i="11"/>
  <c r="Z78" i="11"/>
  <c r="Y78" i="11"/>
  <c r="X78" i="11"/>
  <c r="W78" i="11"/>
  <c r="V78" i="11"/>
  <c r="K78" i="11"/>
  <c r="F78" i="11"/>
  <c r="H78" i="11" s="1"/>
  <c r="Z77" i="11"/>
  <c r="Y77" i="11"/>
  <c r="X77" i="11"/>
  <c r="W77" i="11"/>
  <c r="V77" i="11"/>
  <c r="K77" i="11"/>
  <c r="Z76" i="11"/>
  <c r="Y76" i="11"/>
  <c r="X76" i="11"/>
  <c r="W76" i="11"/>
  <c r="V76" i="11"/>
  <c r="K76" i="11"/>
  <c r="F76" i="11"/>
  <c r="H76" i="11" s="1"/>
  <c r="Z75" i="11"/>
  <c r="Y75" i="11"/>
  <c r="X75" i="11"/>
  <c r="W75" i="11"/>
  <c r="V75" i="11"/>
  <c r="K75" i="11"/>
  <c r="F75" i="11"/>
  <c r="H75" i="11" s="1"/>
  <c r="Z69" i="11"/>
  <c r="Y69" i="11"/>
  <c r="X69" i="11"/>
  <c r="W69" i="11"/>
  <c r="V69" i="11"/>
  <c r="K69" i="11"/>
  <c r="F69" i="11"/>
  <c r="H69" i="11" s="1"/>
  <c r="Z68" i="11"/>
  <c r="Y68" i="11"/>
  <c r="X68" i="11"/>
  <c r="W68" i="11"/>
  <c r="V68" i="11"/>
  <c r="K68" i="11"/>
  <c r="F68" i="11"/>
  <c r="H68" i="11" s="1"/>
  <c r="Z67" i="11"/>
  <c r="Y67" i="11"/>
  <c r="X67" i="11"/>
  <c r="W67" i="11"/>
  <c r="V67" i="11"/>
  <c r="K67" i="11"/>
  <c r="Z66" i="11"/>
  <c r="Y66" i="11"/>
  <c r="X66" i="11"/>
  <c r="W66" i="11"/>
  <c r="V66" i="11"/>
  <c r="K66" i="11"/>
  <c r="Z65" i="11"/>
  <c r="Y65" i="11"/>
  <c r="X65" i="11"/>
  <c r="W65" i="11"/>
  <c r="V65" i="11"/>
  <c r="K65" i="11"/>
  <c r="F65" i="11"/>
  <c r="H65" i="11" s="1"/>
  <c r="Z64" i="11"/>
  <c r="Y64" i="11"/>
  <c r="X64" i="11"/>
  <c r="W64" i="11"/>
  <c r="K64" i="11"/>
  <c r="Z63" i="11"/>
  <c r="Y63" i="11"/>
  <c r="X63" i="11"/>
  <c r="W63" i="11"/>
  <c r="V63" i="11"/>
  <c r="K63" i="11"/>
  <c r="F63" i="11"/>
  <c r="H63" i="11" s="1"/>
  <c r="Z62" i="11"/>
  <c r="Y62" i="11"/>
  <c r="X62" i="11"/>
  <c r="W62" i="11"/>
  <c r="V62" i="11"/>
  <c r="K62" i="11"/>
  <c r="Z61" i="11"/>
  <c r="Y61" i="11"/>
  <c r="X61" i="11"/>
  <c r="W61" i="11"/>
  <c r="V61" i="11"/>
  <c r="K61" i="11"/>
  <c r="Z60" i="11"/>
  <c r="Y60" i="11"/>
  <c r="X60" i="11"/>
  <c r="W60" i="11"/>
  <c r="V60" i="11"/>
  <c r="K60" i="11"/>
  <c r="Z59" i="11"/>
  <c r="Y59" i="11"/>
  <c r="X59" i="11"/>
  <c r="W59" i="11"/>
  <c r="V59" i="11"/>
  <c r="K59" i="11"/>
  <c r="Z58" i="11"/>
  <c r="Y58" i="11"/>
  <c r="X58" i="11"/>
  <c r="W58" i="11"/>
  <c r="V58" i="11"/>
  <c r="K58" i="11"/>
  <c r="Z57" i="11"/>
  <c r="Y57" i="11"/>
  <c r="X57" i="11"/>
  <c r="W57" i="11"/>
  <c r="V57" i="11"/>
  <c r="K57" i="11"/>
  <c r="Z56" i="11"/>
  <c r="Y56" i="11"/>
  <c r="X56" i="11"/>
  <c r="W56" i="11"/>
  <c r="V56" i="11"/>
  <c r="K56" i="11"/>
  <c r="Z55" i="11"/>
  <c r="Y55" i="11"/>
  <c r="X55" i="11"/>
  <c r="W55" i="11"/>
  <c r="V55" i="11"/>
  <c r="K55" i="11"/>
  <c r="F55" i="11"/>
  <c r="H55" i="11" s="1"/>
  <c r="Z54" i="11"/>
  <c r="Y54" i="11"/>
  <c r="X54" i="11"/>
  <c r="W54" i="11"/>
  <c r="V54" i="11"/>
  <c r="K54" i="11"/>
  <c r="Z53" i="11"/>
  <c r="Y53" i="11"/>
  <c r="X53" i="11"/>
  <c r="W53" i="11"/>
  <c r="V53" i="11"/>
  <c r="K53" i="11"/>
  <c r="Z52" i="11"/>
  <c r="Y52" i="11"/>
  <c r="X52" i="11"/>
  <c r="W52" i="11"/>
  <c r="V52" i="11"/>
  <c r="K52" i="11"/>
  <c r="Z51" i="11"/>
  <c r="Y51" i="11"/>
  <c r="X51" i="11"/>
  <c r="W51" i="11"/>
  <c r="V51" i="11"/>
  <c r="K51" i="11"/>
  <c r="F51" i="11"/>
  <c r="H51" i="11" s="1"/>
  <c r="Z50" i="11"/>
  <c r="Y50" i="11"/>
  <c r="X50" i="11"/>
  <c r="W50" i="11"/>
  <c r="V50" i="11"/>
  <c r="K50" i="11"/>
  <c r="Z49" i="11"/>
  <c r="Y49" i="11"/>
  <c r="X49" i="11"/>
  <c r="W49" i="11"/>
  <c r="V49" i="11"/>
  <c r="K49" i="11"/>
  <c r="Z48" i="11"/>
  <c r="Y48" i="11"/>
  <c r="X48" i="11"/>
  <c r="W48" i="11"/>
  <c r="V48" i="11"/>
  <c r="K48" i="11"/>
  <c r="F48" i="11"/>
  <c r="H48" i="11" s="1"/>
  <c r="Z47" i="11"/>
  <c r="Y47" i="11"/>
  <c r="X47" i="11"/>
  <c r="W47" i="11"/>
  <c r="V47" i="11"/>
  <c r="K47" i="11"/>
  <c r="Z46" i="11"/>
  <c r="Y46" i="11"/>
  <c r="X46" i="11"/>
  <c r="W46" i="11"/>
  <c r="V46" i="11"/>
  <c r="K46" i="11"/>
  <c r="Z45" i="11"/>
  <c r="Y45" i="11"/>
  <c r="X45" i="11"/>
  <c r="W45" i="11"/>
  <c r="V45" i="11"/>
  <c r="K45" i="11"/>
  <c r="Z44" i="11"/>
  <c r="Y44" i="11"/>
  <c r="X44" i="11"/>
  <c r="W44" i="11"/>
  <c r="V44" i="11"/>
  <c r="K44" i="11"/>
  <c r="Z38" i="11"/>
  <c r="Y38" i="11"/>
  <c r="X38" i="11"/>
  <c r="W38" i="11"/>
  <c r="V38" i="11"/>
  <c r="K38" i="11"/>
  <c r="F38" i="11"/>
  <c r="H38" i="11" s="1"/>
  <c r="Z37" i="11"/>
  <c r="Y37" i="11"/>
  <c r="X37" i="11"/>
  <c r="W37" i="11"/>
  <c r="V37" i="11"/>
  <c r="K37" i="11"/>
  <c r="Z36" i="11"/>
  <c r="Y36" i="11"/>
  <c r="X36" i="11"/>
  <c r="W36" i="11"/>
  <c r="V36" i="11"/>
  <c r="K36" i="11"/>
  <c r="F36" i="11"/>
  <c r="H36" i="11" s="1"/>
  <c r="Z35" i="11"/>
  <c r="Y35" i="11"/>
  <c r="X35" i="11"/>
  <c r="W35" i="11"/>
  <c r="V35" i="11"/>
  <c r="K35" i="11"/>
  <c r="Z34" i="11"/>
  <c r="Y34" i="11"/>
  <c r="X34" i="11"/>
  <c r="W34" i="11"/>
  <c r="V34" i="11"/>
  <c r="K34" i="11"/>
  <c r="F34" i="11"/>
  <c r="H34" i="11" s="1"/>
  <c r="Z33" i="11"/>
  <c r="Y33" i="11"/>
  <c r="X33" i="11"/>
  <c r="W33" i="11"/>
  <c r="V33" i="11"/>
  <c r="K33" i="11"/>
  <c r="F33" i="11"/>
  <c r="H33" i="11" s="1"/>
  <c r="Z32" i="11"/>
  <c r="Y32" i="11"/>
  <c r="X32" i="11"/>
  <c r="W32" i="11"/>
  <c r="V32" i="11"/>
  <c r="K32" i="11"/>
  <c r="Z31" i="11"/>
  <c r="Y31" i="11"/>
  <c r="X31" i="11"/>
  <c r="W31" i="11"/>
  <c r="V31" i="11"/>
  <c r="K31" i="11"/>
  <c r="Z30" i="11"/>
  <c r="Y30" i="11"/>
  <c r="X30" i="11"/>
  <c r="W30" i="11"/>
  <c r="V30" i="11"/>
  <c r="K30" i="11"/>
  <c r="Z29" i="11"/>
  <c r="Y29" i="11"/>
  <c r="X29" i="11"/>
  <c r="W29" i="11"/>
  <c r="V29" i="11"/>
  <c r="K29" i="11"/>
  <c r="Z28" i="11"/>
  <c r="Y28" i="11"/>
  <c r="X28" i="11"/>
  <c r="W28" i="11"/>
  <c r="V28" i="11"/>
  <c r="K28" i="11"/>
  <c r="F28" i="11"/>
  <c r="H28" i="11" s="1"/>
  <c r="Z27" i="11"/>
  <c r="Y27" i="11"/>
  <c r="X27" i="11"/>
  <c r="W27" i="11"/>
  <c r="V27" i="11"/>
  <c r="K27" i="11"/>
  <c r="Z26" i="11"/>
  <c r="Y26" i="11"/>
  <c r="X26" i="11"/>
  <c r="W26" i="11"/>
  <c r="V26" i="11"/>
  <c r="K26" i="11"/>
  <c r="F26" i="11"/>
  <c r="H26" i="11" s="1"/>
  <c r="Z25" i="11"/>
  <c r="Y25" i="11"/>
  <c r="X25" i="11"/>
  <c r="W25" i="11"/>
  <c r="V25" i="11"/>
  <c r="K25" i="11"/>
  <c r="Z24" i="11"/>
  <c r="Y24" i="11"/>
  <c r="X24" i="11"/>
  <c r="W24" i="11"/>
  <c r="V24" i="11"/>
  <c r="K24" i="11"/>
  <c r="F24" i="11"/>
  <c r="H24" i="11" s="1"/>
  <c r="Z23" i="11"/>
  <c r="Y23" i="11"/>
  <c r="X23" i="11"/>
  <c r="W23" i="11"/>
  <c r="V23" i="11"/>
  <c r="K23" i="11"/>
  <c r="Z22" i="11"/>
  <c r="Y22" i="11"/>
  <c r="X22" i="11"/>
  <c r="W22" i="11"/>
  <c r="V22" i="11"/>
  <c r="K22" i="11"/>
  <c r="F22" i="11"/>
  <c r="H22" i="11" s="1"/>
  <c r="Z21" i="11"/>
  <c r="Y21" i="11"/>
  <c r="X21" i="11"/>
  <c r="W21" i="11"/>
  <c r="V21" i="11"/>
  <c r="K21" i="11"/>
  <c r="Z20" i="11"/>
  <c r="Y20" i="11"/>
  <c r="X20" i="11"/>
  <c r="W20" i="11"/>
  <c r="V20" i="11"/>
  <c r="K20" i="11"/>
  <c r="Z19" i="11"/>
  <c r="Y19" i="11"/>
  <c r="X19" i="11"/>
  <c r="W19" i="11"/>
  <c r="V19" i="11"/>
  <c r="K19" i="11"/>
  <c r="Z18" i="11"/>
  <c r="Y18" i="11"/>
  <c r="X18" i="11"/>
  <c r="W18" i="11"/>
  <c r="V18" i="11"/>
  <c r="K18" i="11"/>
  <c r="Z17" i="11"/>
  <c r="Y17" i="11"/>
  <c r="X17" i="11"/>
  <c r="W17" i="11"/>
  <c r="V17" i="11"/>
  <c r="K17" i="11"/>
  <c r="Z16" i="11"/>
  <c r="Y16" i="11"/>
  <c r="X16" i="11"/>
  <c r="W16" i="11"/>
  <c r="V16" i="11"/>
  <c r="K16" i="11"/>
  <c r="Z15" i="11"/>
  <c r="Y15" i="11"/>
  <c r="X15" i="11"/>
  <c r="W15" i="11"/>
  <c r="V15" i="11"/>
  <c r="K15" i="11"/>
  <c r="Z14" i="11"/>
  <c r="Y14" i="11"/>
  <c r="X14" i="11"/>
  <c r="W14" i="11"/>
  <c r="V14" i="11"/>
  <c r="K14" i="11"/>
  <c r="Z13" i="11"/>
  <c r="Y13" i="11"/>
  <c r="X13" i="11"/>
  <c r="W13" i="11"/>
  <c r="V13" i="11"/>
  <c r="K13" i="11"/>
  <c r="Z12" i="11"/>
  <c r="Y12" i="11"/>
  <c r="X12" i="11"/>
  <c r="W12" i="11"/>
  <c r="V12" i="11"/>
  <c r="K12" i="11"/>
  <c r="Z11" i="11"/>
  <c r="Y11" i="11"/>
  <c r="X11" i="11"/>
  <c r="W11" i="11"/>
  <c r="V11" i="11"/>
  <c r="K11" i="11"/>
  <c r="Z10" i="11"/>
  <c r="Y10" i="11"/>
  <c r="X10" i="11"/>
  <c r="W10" i="11"/>
  <c r="V10" i="11"/>
  <c r="K10" i="11"/>
  <c r="Z9" i="11"/>
  <c r="Y9" i="11"/>
  <c r="X9" i="11"/>
  <c r="W9" i="11"/>
  <c r="V9" i="11"/>
  <c r="K9" i="11"/>
  <c r="Z8" i="11"/>
  <c r="Y8" i="11"/>
  <c r="X8" i="11"/>
  <c r="W8" i="11"/>
  <c r="V8" i="11"/>
  <c r="K8" i="11"/>
  <c r="Z7" i="11"/>
  <c r="Y7" i="11"/>
  <c r="X7" i="11"/>
  <c r="W7" i="11"/>
  <c r="V7" i="11"/>
  <c r="K7" i="11"/>
  <c r="H557" i="8"/>
  <c r="J557" i="8"/>
  <c r="F557" i="8"/>
  <c r="D557" i="8"/>
  <c r="L534" i="8"/>
  <c r="J534" i="8"/>
  <c r="H534" i="8"/>
  <c r="F534" i="8"/>
  <c r="D534" i="8"/>
  <c r="N882" i="7"/>
  <c r="L882" i="7"/>
  <c r="J882" i="7"/>
  <c r="H882" i="7"/>
  <c r="F882" i="7"/>
  <c r="D882" i="7"/>
  <c r="N859" i="7"/>
  <c r="L859" i="7"/>
  <c r="J859" i="7"/>
  <c r="H859" i="7"/>
  <c r="F859" i="7"/>
  <c r="D859" i="7"/>
  <c r="J421" i="6"/>
  <c r="H421" i="6"/>
  <c r="F421" i="6"/>
  <c r="D421" i="6"/>
  <c r="J398" i="6"/>
  <c r="H398" i="6"/>
  <c r="F398" i="6"/>
  <c r="D398" i="6"/>
  <c r="B514" i="8"/>
  <c r="J494" i="8"/>
  <c r="B511" i="8"/>
  <c r="B505" i="8"/>
  <c r="B517" i="8"/>
  <c r="L494" i="8"/>
  <c r="K494" i="8"/>
  <c r="I494" i="8"/>
  <c r="H494" i="8"/>
  <c r="G494" i="8"/>
  <c r="F494" i="8"/>
  <c r="E494" i="8"/>
  <c r="D494" i="8"/>
  <c r="E493" i="8"/>
  <c r="F493" i="8" s="1"/>
  <c r="G493" i="8" s="1"/>
  <c r="H493" i="8" s="1"/>
  <c r="I493" i="8" s="1"/>
  <c r="J493" i="8" s="1"/>
  <c r="K493" i="8" s="1"/>
  <c r="L493" i="8" s="1"/>
  <c r="B520" i="8"/>
  <c r="B508" i="8"/>
  <c r="B502" i="8"/>
  <c r="B499" i="8"/>
  <c r="A499" i="8"/>
  <c r="A502" i="8" s="1"/>
  <c r="A505" i="8" s="1"/>
  <c r="A508" i="8" s="1"/>
  <c r="A511" i="8" s="1"/>
  <c r="A514" i="8" s="1"/>
  <c r="A517" i="8" s="1"/>
  <c r="B496" i="8"/>
  <c r="B844" i="7"/>
  <c r="B841" i="7"/>
  <c r="B838" i="7"/>
  <c r="B835" i="7"/>
  <c r="A838" i="7"/>
  <c r="A841" i="7" s="1"/>
  <c r="O809" i="7"/>
  <c r="N809" i="7"/>
  <c r="M809" i="7"/>
  <c r="L809" i="7"/>
  <c r="K809" i="7"/>
  <c r="J809" i="7"/>
  <c r="I809" i="7"/>
  <c r="H809" i="7"/>
  <c r="G809" i="7"/>
  <c r="F809" i="7"/>
  <c r="E809" i="7"/>
  <c r="D809" i="7"/>
  <c r="E808" i="7"/>
  <c r="F808" i="7" s="1"/>
  <c r="G808" i="7" s="1"/>
  <c r="H808" i="7" s="1"/>
  <c r="I808" i="7" s="1"/>
  <c r="J808" i="7" s="1"/>
  <c r="K808" i="7" s="1"/>
  <c r="L808" i="7" s="1"/>
  <c r="M808" i="7" s="1"/>
  <c r="N808" i="7" s="1"/>
  <c r="B832" i="7"/>
  <c r="B829" i="7"/>
  <c r="B826" i="7"/>
  <c r="B823" i="7"/>
  <c r="B820" i="7"/>
  <c r="B817" i="7"/>
  <c r="B814" i="7"/>
  <c r="A814" i="7"/>
  <c r="A817" i="7" s="1"/>
  <c r="A820" i="7" s="1"/>
  <c r="A823" i="7" s="1"/>
  <c r="A826" i="7" s="1"/>
  <c r="A829" i="7" s="1"/>
  <c r="A832" i="7" s="1"/>
  <c r="B811" i="7"/>
  <c r="B384" i="6"/>
  <c r="B381" i="6"/>
  <c r="B378" i="6"/>
  <c r="B375" i="6"/>
  <c r="B372" i="6"/>
  <c r="B369" i="6"/>
  <c r="B366" i="6"/>
  <c r="A366" i="6"/>
  <c r="A369" i="6" s="1"/>
  <c r="A372" i="6" s="1"/>
  <c r="A375" i="6" s="1"/>
  <c r="A378" i="6" s="1"/>
  <c r="A381" i="6" s="1"/>
  <c r="A384" i="6" s="1"/>
  <c r="B363" i="6"/>
  <c r="K361" i="6"/>
  <c r="J361" i="6"/>
  <c r="I361" i="6"/>
  <c r="H361" i="6"/>
  <c r="G361" i="6"/>
  <c r="F361" i="6"/>
  <c r="E361" i="6"/>
  <c r="D361" i="6"/>
  <c r="E360" i="6"/>
  <c r="F360" i="6" s="1"/>
  <c r="G360" i="6" s="1"/>
  <c r="H360" i="6" s="1"/>
  <c r="I360" i="6" s="1"/>
  <c r="J360" i="6" s="1"/>
  <c r="K360" i="6" s="1"/>
  <c r="B738" i="7" l="1"/>
  <c r="N737" i="7"/>
  <c r="M737" i="7"/>
  <c r="L737" i="7"/>
  <c r="K737" i="7"/>
  <c r="J737" i="7"/>
  <c r="I737" i="7"/>
  <c r="H737" i="7"/>
  <c r="G737" i="7"/>
  <c r="F737" i="7"/>
  <c r="E737" i="7"/>
  <c r="D737" i="7"/>
  <c r="C737" i="7"/>
  <c r="A720" i="7"/>
  <c r="M719" i="7"/>
  <c r="L719" i="7"/>
  <c r="K719" i="7"/>
  <c r="J719" i="7"/>
  <c r="I719" i="7"/>
  <c r="H719" i="7"/>
  <c r="G719" i="7"/>
  <c r="F719" i="7"/>
  <c r="E719" i="7"/>
  <c r="D719" i="7"/>
  <c r="C719" i="7"/>
  <c r="B719" i="7"/>
  <c r="A715" i="7"/>
  <c r="M714" i="7"/>
  <c r="L714" i="7"/>
  <c r="K714" i="7"/>
  <c r="J714" i="7"/>
  <c r="I714" i="7"/>
  <c r="H714" i="7"/>
  <c r="G714" i="7"/>
  <c r="F714" i="7"/>
  <c r="E714" i="7"/>
  <c r="D714" i="7"/>
  <c r="C714" i="7"/>
  <c r="B714" i="7"/>
  <c r="B663" i="7"/>
  <c r="N662" i="7"/>
  <c r="M662" i="7"/>
  <c r="L662" i="7"/>
  <c r="K662" i="7"/>
  <c r="J662" i="7"/>
  <c r="I662" i="7"/>
  <c r="H662" i="7"/>
  <c r="G662" i="7"/>
  <c r="F662" i="7"/>
  <c r="E662" i="7"/>
  <c r="D662" i="7"/>
  <c r="C662" i="7"/>
  <c r="B599" i="7"/>
  <c r="N598" i="7"/>
  <c r="M598" i="7"/>
  <c r="L598" i="7"/>
  <c r="K598" i="7"/>
  <c r="J598" i="7"/>
  <c r="I598" i="7"/>
  <c r="H598" i="7"/>
  <c r="G598" i="7"/>
  <c r="F598" i="7"/>
  <c r="E598" i="7"/>
  <c r="D598" i="7"/>
  <c r="C598" i="7"/>
  <c r="B552" i="7"/>
  <c r="N551" i="7"/>
  <c r="M551" i="7"/>
  <c r="L551" i="7"/>
  <c r="K551" i="7"/>
  <c r="J551" i="7"/>
  <c r="I551" i="7"/>
  <c r="H551" i="7"/>
  <c r="G551" i="7"/>
  <c r="F551" i="7"/>
  <c r="E551" i="7"/>
  <c r="D551" i="7"/>
  <c r="C551" i="7"/>
  <c r="B496" i="7"/>
  <c r="N495" i="7"/>
  <c r="M495" i="7"/>
  <c r="L495" i="7"/>
  <c r="K495" i="7"/>
  <c r="J495" i="7"/>
  <c r="I495" i="7"/>
  <c r="H495" i="7"/>
  <c r="G495" i="7"/>
  <c r="F495" i="7"/>
  <c r="E495" i="7"/>
  <c r="D495" i="7"/>
  <c r="C495" i="7"/>
  <c r="B432" i="7"/>
  <c r="N431" i="7"/>
  <c r="M431" i="7"/>
  <c r="L431" i="7"/>
  <c r="K431" i="7"/>
  <c r="J431" i="7"/>
  <c r="I431" i="7"/>
  <c r="H431" i="7"/>
  <c r="G431" i="7"/>
  <c r="F431" i="7"/>
  <c r="E431" i="7"/>
  <c r="D431" i="7"/>
  <c r="C431" i="7"/>
  <c r="B365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C299" i="7"/>
  <c r="D299" i="7"/>
  <c r="E299" i="7"/>
  <c r="F299" i="7"/>
  <c r="G299" i="7"/>
  <c r="H299" i="7"/>
  <c r="I299" i="7"/>
  <c r="J299" i="7"/>
  <c r="K299" i="7"/>
  <c r="L299" i="7"/>
  <c r="M299" i="7"/>
  <c r="N299" i="7"/>
  <c r="N291" i="7"/>
  <c r="M291" i="7"/>
  <c r="L291" i="7"/>
  <c r="K291" i="7"/>
  <c r="J291" i="7"/>
  <c r="I291" i="7"/>
  <c r="H291" i="7"/>
  <c r="G291" i="7"/>
  <c r="F291" i="7"/>
  <c r="E291" i="7"/>
  <c r="D291" i="7"/>
  <c r="C291" i="7"/>
  <c r="P279" i="7" s="1"/>
  <c r="P290" i="7"/>
  <c r="O290" i="7"/>
  <c r="B290" i="7"/>
  <c r="P289" i="7"/>
  <c r="O289" i="7"/>
  <c r="B289" i="7"/>
  <c r="P288" i="7"/>
  <c r="O288" i="7"/>
  <c r="B288" i="7"/>
  <c r="P287" i="7"/>
  <c r="O287" i="7"/>
  <c r="B287" i="7"/>
  <c r="P286" i="7"/>
  <c r="O286" i="7"/>
  <c r="B286" i="7"/>
  <c r="P285" i="7"/>
  <c r="O285" i="7"/>
  <c r="B285" i="7"/>
  <c r="P284" i="7"/>
  <c r="O284" i="7"/>
  <c r="B284" i="7"/>
  <c r="P283" i="7"/>
  <c r="O283" i="7"/>
  <c r="B283" i="7"/>
  <c r="P282" i="7"/>
  <c r="O282" i="7"/>
  <c r="B282" i="7"/>
  <c r="P281" i="7"/>
  <c r="O281" i="7"/>
  <c r="B281" i="7"/>
  <c r="P280" i="7"/>
  <c r="O280" i="7"/>
  <c r="B280" i="7"/>
  <c r="A280" i="7"/>
  <c r="A281" i="7" s="1"/>
  <c r="A282" i="7" s="1"/>
  <c r="A283" i="7" s="1"/>
  <c r="A284" i="7" s="1"/>
  <c r="A285" i="7" s="1"/>
  <c r="A286" i="7" s="1"/>
  <c r="A287" i="7" s="1"/>
  <c r="A288" i="7" s="1"/>
  <c r="A289" i="7" s="1"/>
  <c r="O279" i="7"/>
  <c r="B279" i="7"/>
  <c r="N278" i="7"/>
  <c r="M278" i="7"/>
  <c r="L278" i="7"/>
  <c r="K278" i="7"/>
  <c r="J278" i="7"/>
  <c r="I278" i="7"/>
  <c r="H278" i="7"/>
  <c r="G278" i="7"/>
  <c r="F278" i="7"/>
  <c r="E278" i="7"/>
  <c r="D278" i="7"/>
  <c r="C278" i="7"/>
  <c r="D277" i="7"/>
  <c r="E277" i="7" s="1"/>
  <c r="F277" i="7" s="1"/>
  <c r="G277" i="7" s="1"/>
  <c r="H277" i="7" s="1"/>
  <c r="I277" i="7" s="1"/>
  <c r="J277" i="7" s="1"/>
  <c r="K277" i="7" s="1"/>
  <c r="L277" i="7" s="1"/>
  <c r="M277" i="7" s="1"/>
  <c r="AM264" i="7"/>
  <c r="AL264" i="7"/>
  <c r="AK264" i="7"/>
  <c r="AJ264" i="7"/>
  <c r="AI264" i="7"/>
  <c r="AH264" i="7"/>
  <c r="AG264" i="7"/>
  <c r="AF264" i="7"/>
  <c r="AE264" i="7"/>
  <c r="AD264" i="7"/>
  <c r="AC264" i="7"/>
  <c r="AB264" i="7"/>
  <c r="AO252" i="7" s="1"/>
  <c r="AO263" i="7"/>
  <c r="AN263" i="7"/>
  <c r="AA263" i="7"/>
  <c r="AO262" i="7"/>
  <c r="AN262" i="7"/>
  <c r="AA262" i="7"/>
  <c r="AO261" i="7"/>
  <c r="AN261" i="7"/>
  <c r="AA261" i="7"/>
  <c r="AO260" i="7"/>
  <c r="AN260" i="7"/>
  <c r="AA260" i="7"/>
  <c r="AO259" i="7"/>
  <c r="AN259" i="7"/>
  <c r="AA259" i="7"/>
  <c r="AO258" i="7"/>
  <c r="AN258" i="7"/>
  <c r="AA258" i="7"/>
  <c r="AO257" i="7"/>
  <c r="AN257" i="7"/>
  <c r="AA257" i="7"/>
  <c r="AO256" i="7"/>
  <c r="AN256" i="7"/>
  <c r="AA256" i="7"/>
  <c r="AO255" i="7"/>
  <c r="AN255" i="7"/>
  <c r="AA255" i="7"/>
  <c r="AO254" i="7"/>
  <c r="AN254" i="7"/>
  <c r="AA254" i="7"/>
  <c r="AO253" i="7"/>
  <c r="AN253" i="7"/>
  <c r="AA253" i="7"/>
  <c r="Z253" i="7"/>
  <c r="Z254" i="7" s="1"/>
  <c r="Z255" i="7" s="1"/>
  <c r="Z256" i="7" s="1"/>
  <c r="Z257" i="7" s="1"/>
  <c r="Z258" i="7" s="1"/>
  <c r="Z259" i="7" s="1"/>
  <c r="Z260" i="7" s="1"/>
  <c r="Z261" i="7" s="1"/>
  <c r="Z262" i="7" s="1"/>
  <c r="AN252" i="7"/>
  <c r="AA252" i="7"/>
  <c r="AM251" i="7"/>
  <c r="AL251" i="7"/>
  <c r="AK251" i="7"/>
  <c r="AJ251" i="7"/>
  <c r="AI251" i="7"/>
  <c r="AH251" i="7"/>
  <c r="AG251" i="7"/>
  <c r="AF251" i="7"/>
  <c r="AE251" i="7"/>
  <c r="AD251" i="7"/>
  <c r="AC251" i="7"/>
  <c r="AB251" i="7"/>
  <c r="AC250" i="7"/>
  <c r="AD250" i="7" s="1"/>
  <c r="AE250" i="7" s="1"/>
  <c r="AF250" i="7" s="1"/>
  <c r="AG250" i="7" s="1"/>
  <c r="AH250" i="7" s="1"/>
  <c r="AI250" i="7" s="1"/>
  <c r="AJ250" i="7" s="1"/>
  <c r="AK250" i="7" s="1"/>
  <c r="AL250" i="7" s="1"/>
  <c r="N123" i="7"/>
  <c r="L123" i="7"/>
  <c r="J123" i="7"/>
  <c r="H123" i="7"/>
  <c r="F123" i="7"/>
  <c r="D123" i="7"/>
  <c r="A123" i="7"/>
  <c r="A122" i="7"/>
  <c r="M121" i="7"/>
  <c r="K121" i="7"/>
  <c r="I121" i="7"/>
  <c r="G121" i="7"/>
  <c r="E121" i="7"/>
  <c r="C121" i="7"/>
  <c r="A121" i="7"/>
  <c r="A120" i="7"/>
  <c r="N119" i="7"/>
  <c r="L119" i="7"/>
  <c r="I119" i="7"/>
  <c r="F119" i="7"/>
  <c r="E119" i="7"/>
  <c r="D119" i="7"/>
  <c r="A119" i="7"/>
  <c r="A118" i="7"/>
  <c r="N117" i="7"/>
  <c r="M117" i="7"/>
  <c r="K117" i="7"/>
  <c r="J117" i="7"/>
  <c r="H117" i="7"/>
  <c r="G117" i="7"/>
  <c r="A117" i="7"/>
  <c r="A116" i="7"/>
  <c r="L115" i="7"/>
  <c r="K115" i="7"/>
  <c r="I115" i="7"/>
  <c r="H115" i="7"/>
  <c r="G115" i="7"/>
  <c r="D115" i="7"/>
  <c r="A115" i="7"/>
  <c r="A114" i="7"/>
  <c r="M113" i="7"/>
  <c r="J113" i="7"/>
  <c r="I113" i="7"/>
  <c r="F113" i="7"/>
  <c r="E113" i="7"/>
  <c r="C113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D111" i="7"/>
  <c r="E111" i="7" s="1"/>
  <c r="F111" i="7" s="1"/>
  <c r="G111" i="7" s="1"/>
  <c r="H111" i="7" s="1"/>
  <c r="I111" i="7" s="1"/>
  <c r="J111" i="7" s="1"/>
  <c r="K111" i="7" s="1"/>
  <c r="L111" i="7" s="1"/>
  <c r="M111" i="7" s="1"/>
  <c r="A107" i="7"/>
  <c r="A106" i="7"/>
  <c r="A105" i="7"/>
  <c r="A104" i="7"/>
  <c r="A103" i="7"/>
  <c r="A102" i="7"/>
  <c r="A101" i="7"/>
  <c r="A100" i="7"/>
  <c r="A99" i="7"/>
  <c r="A98" i="7"/>
  <c r="N96" i="7"/>
  <c r="M96" i="7"/>
  <c r="L96" i="7"/>
  <c r="K96" i="7"/>
  <c r="J96" i="7"/>
  <c r="I96" i="7"/>
  <c r="H96" i="7"/>
  <c r="G96" i="7"/>
  <c r="F96" i="7"/>
  <c r="E96" i="7"/>
  <c r="D96" i="7"/>
  <c r="C96" i="7"/>
  <c r="D95" i="7"/>
  <c r="E95" i="7" s="1"/>
  <c r="F95" i="7" s="1"/>
  <c r="G95" i="7" s="1"/>
  <c r="H95" i="7" s="1"/>
  <c r="I95" i="7" s="1"/>
  <c r="J95" i="7" s="1"/>
  <c r="K95" i="7" s="1"/>
  <c r="L95" i="7" s="1"/>
  <c r="M95" i="7" s="1"/>
  <c r="B92" i="7"/>
  <c r="B91" i="7"/>
  <c r="B90" i="7"/>
  <c r="B89" i="7"/>
  <c r="B88" i="7"/>
  <c r="B87" i="7"/>
  <c r="B86" i="7"/>
  <c r="B85" i="7"/>
  <c r="B84" i="7"/>
  <c r="B83" i="7"/>
  <c r="B82" i="7"/>
  <c r="A82" i="7"/>
  <c r="A83" i="7" s="1"/>
  <c r="A84" i="7" s="1"/>
  <c r="A85" i="7" s="1"/>
  <c r="A86" i="7" s="1"/>
  <c r="A87" i="7" s="1"/>
  <c r="A88" i="7" s="1"/>
  <c r="A89" i="7" s="1"/>
  <c r="A90" i="7" s="1"/>
  <c r="A91" i="7" s="1"/>
  <c r="B81" i="7"/>
  <c r="N80" i="7"/>
  <c r="M80" i="7"/>
  <c r="L80" i="7"/>
  <c r="K80" i="7"/>
  <c r="J80" i="7"/>
  <c r="I80" i="7"/>
  <c r="H80" i="7"/>
  <c r="G80" i="7"/>
  <c r="F80" i="7"/>
  <c r="E80" i="7"/>
  <c r="D80" i="7"/>
  <c r="C80" i="7"/>
  <c r="D79" i="7"/>
  <c r="E79" i="7" s="1"/>
  <c r="F79" i="7" s="1"/>
  <c r="G79" i="7" s="1"/>
  <c r="H79" i="7" s="1"/>
  <c r="I79" i="7" s="1"/>
  <c r="J79" i="7" s="1"/>
  <c r="K79" i="7" s="1"/>
  <c r="L79" i="7" s="1"/>
  <c r="M79" i="7" s="1"/>
  <c r="N48" i="7"/>
  <c r="M48" i="7"/>
  <c r="L48" i="7"/>
  <c r="J48" i="7"/>
  <c r="I48" i="7"/>
  <c r="D48" i="7"/>
  <c r="N46" i="7"/>
  <c r="K46" i="7"/>
  <c r="J46" i="7"/>
  <c r="I46" i="7"/>
  <c r="H46" i="7"/>
  <c r="D46" i="7"/>
  <c r="N44" i="7"/>
  <c r="M44" i="7"/>
  <c r="L44" i="7"/>
  <c r="K44" i="7"/>
  <c r="J44" i="7"/>
  <c r="H44" i="7"/>
  <c r="D44" i="7"/>
  <c r="N42" i="7"/>
  <c r="L42" i="7"/>
  <c r="K42" i="7"/>
  <c r="J42" i="7"/>
  <c r="I42" i="7"/>
  <c r="H42" i="7"/>
  <c r="D42" i="7"/>
  <c r="N40" i="7"/>
  <c r="M40" i="7"/>
  <c r="L40" i="7"/>
  <c r="K40" i="7"/>
  <c r="I40" i="7"/>
  <c r="H40" i="7"/>
  <c r="D40" i="7"/>
  <c r="N38" i="7"/>
  <c r="M38" i="7"/>
  <c r="L38" i="7"/>
  <c r="K38" i="7"/>
  <c r="J38" i="7"/>
  <c r="I38" i="7"/>
  <c r="H38" i="7"/>
  <c r="N37" i="7"/>
  <c r="M37" i="7"/>
  <c r="L37" i="7"/>
  <c r="K37" i="7"/>
  <c r="J37" i="7"/>
  <c r="I37" i="7"/>
  <c r="H37" i="7"/>
  <c r="G37" i="7"/>
  <c r="F37" i="7"/>
  <c r="E37" i="7"/>
  <c r="D37" i="7"/>
  <c r="C37" i="7"/>
  <c r="D36" i="7"/>
  <c r="E36" i="7" s="1"/>
  <c r="F36" i="7" s="1"/>
  <c r="G36" i="7" s="1"/>
  <c r="H36" i="7" s="1"/>
  <c r="I36" i="7" s="1"/>
  <c r="J36" i="7" s="1"/>
  <c r="K36" i="7" s="1"/>
  <c r="L36" i="7" s="1"/>
  <c r="M36" i="7" s="1"/>
  <c r="N21" i="7"/>
  <c r="M21" i="7"/>
  <c r="L21" i="7"/>
  <c r="K21" i="7"/>
  <c r="J21" i="7"/>
  <c r="I21" i="7"/>
  <c r="H21" i="7"/>
  <c r="G21" i="7"/>
  <c r="F21" i="7"/>
  <c r="E21" i="7"/>
  <c r="D21" i="7"/>
  <c r="C21" i="7"/>
  <c r="D20" i="7"/>
  <c r="E20" i="7" s="1"/>
  <c r="F20" i="7" s="1"/>
  <c r="G20" i="7" s="1"/>
  <c r="H20" i="7" s="1"/>
  <c r="I20" i="7" s="1"/>
  <c r="J20" i="7" s="1"/>
  <c r="K20" i="7" s="1"/>
  <c r="L20" i="7" s="1"/>
  <c r="M20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N5" i="7"/>
  <c r="M5" i="7"/>
  <c r="L5" i="7"/>
  <c r="K5" i="7"/>
  <c r="J5" i="7"/>
  <c r="I5" i="7"/>
  <c r="H5" i="7"/>
  <c r="G5" i="7"/>
  <c r="F5" i="7"/>
  <c r="E5" i="7"/>
  <c r="D5" i="7"/>
  <c r="C5" i="7"/>
  <c r="D4" i="7"/>
  <c r="E4" i="7" s="1"/>
  <c r="F4" i="7" s="1"/>
  <c r="G4" i="7" s="1"/>
  <c r="H4" i="7" s="1"/>
  <c r="I4" i="7" s="1"/>
  <c r="J4" i="7" s="1"/>
  <c r="K4" i="7" s="1"/>
  <c r="L4" i="7" s="1"/>
  <c r="M4" i="7" s="1"/>
  <c r="AP258" i="7" l="1"/>
  <c r="AP262" i="7"/>
  <c r="Q281" i="7"/>
  <c r="Q283" i="7"/>
  <c r="Q285" i="7"/>
  <c r="Q287" i="7"/>
  <c r="Q289" i="7"/>
  <c r="AP260" i="7"/>
  <c r="AP252" i="7"/>
  <c r="AP253" i="7"/>
  <c r="AP255" i="7"/>
  <c r="AP257" i="7"/>
  <c r="AP259" i="7"/>
  <c r="AP263" i="7"/>
  <c r="Q279" i="7"/>
  <c r="Q280" i="7"/>
  <c r="Q282" i="7"/>
  <c r="AP261" i="7"/>
  <c r="Q284" i="7"/>
  <c r="Q286" i="7"/>
  <c r="Q288" i="7"/>
  <c r="Q290" i="7"/>
  <c r="AP254" i="7"/>
  <c r="AP256" i="7"/>
  <c r="J45" i="8" l="1"/>
  <c r="I45" i="8"/>
  <c r="H45" i="8"/>
  <c r="F45" i="8"/>
  <c r="E45" i="8"/>
  <c r="C45" i="8"/>
  <c r="J43" i="8"/>
  <c r="I43" i="8"/>
  <c r="F43" i="8"/>
  <c r="E43" i="8"/>
  <c r="D43" i="8"/>
  <c r="C43" i="8"/>
  <c r="J41" i="8"/>
  <c r="H41" i="8"/>
  <c r="F41" i="8"/>
  <c r="E41" i="8"/>
  <c r="D41" i="8"/>
  <c r="C41" i="8"/>
  <c r="I39" i="8"/>
  <c r="H39" i="8"/>
  <c r="F39" i="8"/>
  <c r="E39" i="8"/>
  <c r="D39" i="8"/>
  <c r="C39" i="8"/>
  <c r="J37" i="8"/>
  <c r="I37" i="8"/>
  <c r="H37" i="8"/>
  <c r="E37" i="8"/>
  <c r="D37" i="8"/>
  <c r="C37" i="8"/>
  <c r="M36" i="8"/>
  <c r="L36" i="8"/>
  <c r="K36" i="8"/>
  <c r="J36" i="8"/>
  <c r="I36" i="8"/>
  <c r="H36" i="8"/>
  <c r="G36" i="8"/>
  <c r="F36" i="8"/>
  <c r="E36" i="8"/>
  <c r="D36" i="8"/>
  <c r="C36" i="8"/>
  <c r="D35" i="8"/>
  <c r="E35" i="8" s="1"/>
  <c r="F35" i="8" s="1"/>
  <c r="G35" i="8" s="1"/>
  <c r="H35" i="8" s="1"/>
  <c r="I35" i="8" s="1"/>
  <c r="J35" i="8" s="1"/>
  <c r="K35" i="8" s="1"/>
  <c r="L35" i="8" s="1"/>
  <c r="M35" i="8" s="1"/>
  <c r="M20" i="8"/>
  <c r="L20" i="8"/>
  <c r="K20" i="8"/>
  <c r="J20" i="8"/>
  <c r="I20" i="8"/>
  <c r="H20" i="8"/>
  <c r="G20" i="8"/>
  <c r="F20" i="8"/>
  <c r="E20" i="8"/>
  <c r="D20" i="8"/>
  <c r="C20" i="8"/>
  <c r="D19" i="8"/>
  <c r="E19" i="8" s="1"/>
  <c r="F19" i="8" s="1"/>
  <c r="G19" i="8" s="1"/>
  <c r="H19" i="8" s="1"/>
  <c r="I19" i="8" s="1"/>
  <c r="J19" i="8" s="1"/>
  <c r="K19" i="8" s="1"/>
  <c r="L19" i="8" s="1"/>
  <c r="M19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M5" i="8"/>
  <c r="L5" i="8"/>
  <c r="K5" i="8"/>
  <c r="J5" i="8"/>
  <c r="I5" i="8"/>
  <c r="H5" i="8"/>
  <c r="G5" i="8"/>
  <c r="F5" i="8"/>
  <c r="E5" i="8"/>
  <c r="D5" i="8"/>
  <c r="C5" i="8"/>
  <c r="D4" i="8"/>
  <c r="E4" i="8" s="1"/>
  <c r="F4" i="8" s="1"/>
  <c r="G4" i="8" s="1"/>
  <c r="H4" i="8" s="1"/>
  <c r="I4" i="8" s="1"/>
  <c r="J4" i="8" s="1"/>
  <c r="K4" i="8" s="1"/>
  <c r="L4" i="8" s="1"/>
  <c r="M4" i="8" s="1"/>
  <c r="L216" i="8" l="1"/>
  <c r="L215" i="8"/>
  <c r="A328" i="6"/>
  <c r="H327" i="6"/>
  <c r="G327" i="6"/>
  <c r="F327" i="6"/>
  <c r="E327" i="6"/>
  <c r="D327" i="6"/>
  <c r="C327" i="6"/>
  <c r="B327" i="6"/>
  <c r="A287" i="6"/>
  <c r="H286" i="6"/>
  <c r="G286" i="6"/>
  <c r="F286" i="6"/>
  <c r="E286" i="6"/>
  <c r="D286" i="6"/>
  <c r="C286" i="6"/>
  <c r="B286" i="6"/>
  <c r="A278" i="6"/>
  <c r="H277" i="6"/>
  <c r="G277" i="6"/>
  <c r="F277" i="6"/>
  <c r="E277" i="6"/>
  <c r="D277" i="6"/>
  <c r="C277" i="6"/>
  <c r="B277" i="6"/>
  <c r="A236" i="6"/>
  <c r="H235" i="6"/>
  <c r="G235" i="6"/>
  <c r="F235" i="6"/>
  <c r="E235" i="6"/>
  <c r="D235" i="6"/>
  <c r="C235" i="6"/>
  <c r="B235" i="6"/>
  <c r="A199" i="6"/>
  <c r="H198" i="6"/>
  <c r="G198" i="6"/>
  <c r="F198" i="6"/>
  <c r="E198" i="6"/>
  <c r="D198" i="6"/>
  <c r="C198" i="6"/>
  <c r="B198" i="6"/>
  <c r="A455" i="8"/>
  <c r="J454" i="8"/>
  <c r="I454" i="8"/>
  <c r="H454" i="8"/>
  <c r="G454" i="8"/>
  <c r="F454" i="8"/>
  <c r="E454" i="8"/>
  <c r="D454" i="8"/>
  <c r="C454" i="8"/>
  <c r="B454" i="8"/>
  <c r="A444" i="8"/>
  <c r="J443" i="8"/>
  <c r="I443" i="8"/>
  <c r="H443" i="8"/>
  <c r="G443" i="8"/>
  <c r="F443" i="8"/>
  <c r="E443" i="8"/>
  <c r="D443" i="8"/>
  <c r="C443" i="8"/>
  <c r="B443" i="8"/>
  <c r="A401" i="8"/>
  <c r="J400" i="8"/>
  <c r="I400" i="8"/>
  <c r="H400" i="8"/>
  <c r="G400" i="8"/>
  <c r="F400" i="8"/>
  <c r="E400" i="8"/>
  <c r="D400" i="8"/>
  <c r="C400" i="8"/>
  <c r="B400" i="8"/>
  <c r="A392" i="8"/>
  <c r="J391" i="8"/>
  <c r="I391" i="8"/>
  <c r="H391" i="8"/>
  <c r="G391" i="8"/>
  <c r="F391" i="8"/>
  <c r="E391" i="8"/>
  <c r="D391" i="8"/>
  <c r="C391" i="8"/>
  <c r="B391" i="8"/>
  <c r="A355" i="8"/>
  <c r="J354" i="8"/>
  <c r="I354" i="8"/>
  <c r="H354" i="8"/>
  <c r="G354" i="8"/>
  <c r="F354" i="8"/>
  <c r="E354" i="8"/>
  <c r="D354" i="8"/>
  <c r="C354" i="8"/>
  <c r="B354" i="8"/>
  <c r="A342" i="8"/>
  <c r="J341" i="8"/>
  <c r="I341" i="8"/>
  <c r="H341" i="8"/>
  <c r="G341" i="8"/>
  <c r="F341" i="8"/>
  <c r="E341" i="8"/>
  <c r="D341" i="8"/>
  <c r="C341" i="8"/>
  <c r="B341" i="8"/>
  <c r="A301" i="8"/>
  <c r="J300" i="8"/>
  <c r="I300" i="8"/>
  <c r="H300" i="8"/>
  <c r="G300" i="8"/>
  <c r="F300" i="8"/>
  <c r="E300" i="8"/>
  <c r="D300" i="8"/>
  <c r="C300" i="8"/>
  <c r="B300" i="8"/>
  <c r="A292" i="8"/>
  <c r="J291" i="8"/>
  <c r="I291" i="8"/>
  <c r="H291" i="8"/>
  <c r="G291" i="8"/>
  <c r="F291" i="8"/>
  <c r="E291" i="8"/>
  <c r="D291" i="8"/>
  <c r="C291" i="8"/>
  <c r="B291" i="8"/>
  <c r="A253" i="8"/>
  <c r="J252" i="8"/>
  <c r="I252" i="8"/>
  <c r="H252" i="8"/>
  <c r="G252" i="8"/>
  <c r="F252" i="8"/>
  <c r="E252" i="8"/>
  <c r="D252" i="8"/>
  <c r="C252" i="8"/>
  <c r="B252" i="8"/>
  <c r="A246" i="8"/>
  <c r="J245" i="8"/>
  <c r="I245" i="8"/>
  <c r="H245" i="8"/>
  <c r="G245" i="8"/>
  <c r="F245" i="8"/>
  <c r="E245" i="8"/>
  <c r="D245" i="8"/>
  <c r="C245" i="8"/>
  <c r="B245" i="8"/>
  <c r="H112" i="8"/>
  <c r="G112" i="8"/>
  <c r="H108" i="8"/>
  <c r="F106" i="8"/>
  <c r="D104" i="8"/>
  <c r="F112" i="8"/>
  <c r="I108" i="8"/>
  <c r="D106" i="8"/>
  <c r="E104" i="8"/>
  <c r="I112" i="8"/>
  <c r="H110" i="8"/>
  <c r="D108" i="8"/>
  <c r="E106" i="8"/>
  <c r="F104" i="8"/>
  <c r="D110" i="8"/>
  <c r="E108" i="8"/>
  <c r="I106" i="8"/>
  <c r="G104" i="8"/>
  <c r="E110" i="8"/>
  <c r="I103" i="8"/>
  <c r="D112" i="8"/>
  <c r="I110" i="8"/>
  <c r="F108" i="8"/>
  <c r="G106" i="8"/>
  <c r="H104" i="8"/>
  <c r="E112" i="8"/>
  <c r="F110" i="8"/>
  <c r="G108" i="8"/>
  <c r="H106" i="8"/>
  <c r="I104" i="8"/>
  <c r="M103" i="8"/>
  <c r="L103" i="8"/>
  <c r="K103" i="8"/>
  <c r="J103" i="8"/>
  <c r="H103" i="8"/>
  <c r="G103" i="8"/>
  <c r="F103" i="8"/>
  <c r="E103" i="8"/>
  <c r="D103" i="8"/>
  <c r="C103" i="8"/>
  <c r="D102" i="8"/>
  <c r="E102" i="8" s="1"/>
  <c r="F102" i="8" s="1"/>
  <c r="G102" i="8" s="1"/>
  <c r="H102" i="8" s="1"/>
  <c r="I102" i="8" s="1"/>
  <c r="J102" i="8" s="1"/>
  <c r="K102" i="8" s="1"/>
  <c r="L102" i="8" s="1"/>
  <c r="M102" i="8" s="1"/>
  <c r="B83" i="8"/>
  <c r="B82" i="8"/>
  <c r="B81" i="8"/>
  <c r="B80" i="8"/>
  <c r="B79" i="8"/>
  <c r="B78" i="8"/>
  <c r="B77" i="8"/>
  <c r="B76" i="8"/>
  <c r="B75" i="8"/>
  <c r="B74" i="8"/>
  <c r="B73" i="8"/>
  <c r="M87" i="8"/>
  <c r="L87" i="8"/>
  <c r="K87" i="8"/>
  <c r="J87" i="8"/>
  <c r="I87" i="8"/>
  <c r="H87" i="8"/>
  <c r="G87" i="8"/>
  <c r="F87" i="8"/>
  <c r="E87" i="8"/>
  <c r="D87" i="8"/>
  <c r="C87" i="8"/>
  <c r="D86" i="8"/>
  <c r="E86" i="8" s="1"/>
  <c r="F86" i="8" s="1"/>
  <c r="G86" i="8" s="1"/>
  <c r="H86" i="8" s="1"/>
  <c r="I86" i="8" s="1"/>
  <c r="J86" i="8" s="1"/>
  <c r="K86" i="8" s="1"/>
  <c r="L86" i="8" s="1"/>
  <c r="M86" i="8" s="1"/>
  <c r="A74" i="8"/>
  <c r="A75" i="8" s="1"/>
  <c r="A76" i="8" s="1"/>
  <c r="A77" i="8" s="1"/>
  <c r="A78" i="8" s="1"/>
  <c r="A79" i="8" s="1"/>
  <c r="A80" i="8" s="1"/>
  <c r="A81" i="8" s="1"/>
  <c r="A82" i="8" s="1"/>
  <c r="A83" i="8" s="1"/>
  <c r="M72" i="8"/>
  <c r="L72" i="8"/>
  <c r="K72" i="8"/>
  <c r="J72" i="8"/>
  <c r="I72" i="8"/>
  <c r="H72" i="8"/>
  <c r="G72" i="8"/>
  <c r="F72" i="8"/>
  <c r="E72" i="8"/>
  <c r="D72" i="8"/>
  <c r="C72" i="8"/>
  <c r="D71" i="8"/>
  <c r="E71" i="8" s="1"/>
  <c r="F71" i="8" s="1"/>
  <c r="G71" i="8" s="1"/>
  <c r="H71" i="8" s="1"/>
  <c r="I71" i="8" s="1"/>
  <c r="J71" i="8" s="1"/>
  <c r="K71" i="8" s="1"/>
  <c r="L71" i="8" s="1"/>
  <c r="M71" i="8" s="1"/>
  <c r="B423" i="8" l="1"/>
  <c r="K422" i="8"/>
  <c r="J422" i="8"/>
  <c r="I422" i="8"/>
  <c r="H422" i="8"/>
  <c r="G422" i="8"/>
  <c r="F422" i="8"/>
  <c r="E422" i="8"/>
  <c r="D422" i="8"/>
  <c r="C422" i="8"/>
  <c r="B371" i="8"/>
  <c r="K370" i="8"/>
  <c r="J370" i="8"/>
  <c r="I370" i="8"/>
  <c r="H370" i="8"/>
  <c r="G370" i="8"/>
  <c r="F370" i="8"/>
  <c r="E370" i="8"/>
  <c r="D370" i="8"/>
  <c r="C370" i="8"/>
  <c r="B321" i="8"/>
  <c r="K320" i="8"/>
  <c r="J320" i="8"/>
  <c r="I320" i="8"/>
  <c r="H320" i="8"/>
  <c r="G320" i="8"/>
  <c r="F320" i="8"/>
  <c r="E320" i="8"/>
  <c r="D320" i="8"/>
  <c r="C320" i="8"/>
  <c r="B271" i="8"/>
  <c r="K270" i="8"/>
  <c r="J270" i="8"/>
  <c r="I270" i="8"/>
  <c r="H270" i="8"/>
  <c r="G270" i="8"/>
  <c r="F270" i="8"/>
  <c r="E270" i="8"/>
  <c r="D270" i="8"/>
  <c r="C270" i="8"/>
  <c r="B225" i="8"/>
  <c r="K224" i="8"/>
  <c r="J224" i="8"/>
  <c r="I224" i="8"/>
  <c r="H224" i="8"/>
  <c r="G224" i="8"/>
  <c r="F224" i="8"/>
  <c r="E224" i="8"/>
  <c r="D224" i="8"/>
  <c r="C224" i="8"/>
  <c r="K217" i="8"/>
  <c r="M216" i="8" s="1"/>
  <c r="J217" i="8"/>
  <c r="M215" i="8" s="1"/>
  <c r="I217" i="8"/>
  <c r="M214" i="8" s="1"/>
  <c r="H217" i="8"/>
  <c r="M213" i="8" s="1"/>
  <c r="G217" i="8"/>
  <c r="M212" i="8" s="1"/>
  <c r="F217" i="8"/>
  <c r="M211" i="8" s="1"/>
  <c r="E217" i="8"/>
  <c r="M210" i="8" s="1"/>
  <c r="D217" i="8"/>
  <c r="M209" i="8" s="1"/>
  <c r="C217" i="8"/>
  <c r="M208" i="8" s="1"/>
  <c r="L214" i="8"/>
  <c r="L213" i="8"/>
  <c r="L212" i="8"/>
  <c r="L211" i="8"/>
  <c r="L210" i="8"/>
  <c r="L209" i="8"/>
  <c r="L208" i="8"/>
  <c r="B216" i="8"/>
  <c r="B215" i="8"/>
  <c r="B214" i="8"/>
  <c r="B213" i="8"/>
  <c r="B212" i="8"/>
  <c r="B211" i="8"/>
  <c r="B210" i="8"/>
  <c r="B209" i="8"/>
  <c r="A209" i="8"/>
  <c r="A210" i="8" s="1"/>
  <c r="A211" i="8" s="1"/>
  <c r="A212" i="8" s="1"/>
  <c r="A213" i="8" s="1"/>
  <c r="A214" i="8" s="1"/>
  <c r="A215" i="8" s="1"/>
  <c r="A216" i="8" s="1"/>
  <c r="B208" i="8"/>
  <c r="K207" i="8"/>
  <c r="J207" i="8"/>
  <c r="I207" i="8"/>
  <c r="H207" i="8"/>
  <c r="G207" i="8"/>
  <c r="F207" i="8"/>
  <c r="E207" i="8"/>
  <c r="D207" i="8"/>
  <c r="C207" i="8"/>
  <c r="D206" i="8"/>
  <c r="E206" i="8" s="1"/>
  <c r="F206" i="8" s="1"/>
  <c r="G206" i="8" s="1"/>
  <c r="H206" i="8" s="1"/>
  <c r="I206" i="8" s="1"/>
  <c r="J206" i="8" s="1"/>
  <c r="K206" i="8" s="1"/>
  <c r="B307" i="6"/>
  <c r="I306" i="6"/>
  <c r="H306" i="6"/>
  <c r="G306" i="6"/>
  <c r="F306" i="6"/>
  <c r="E306" i="6"/>
  <c r="D306" i="6"/>
  <c r="C306" i="6"/>
  <c r="B256" i="6"/>
  <c r="I255" i="6"/>
  <c r="H255" i="6"/>
  <c r="G255" i="6"/>
  <c r="F255" i="6"/>
  <c r="E255" i="6"/>
  <c r="D255" i="6"/>
  <c r="C255" i="6"/>
  <c r="B215" i="6"/>
  <c r="I214" i="6"/>
  <c r="H214" i="6"/>
  <c r="G214" i="6"/>
  <c r="F214" i="6"/>
  <c r="E214" i="6"/>
  <c r="D214" i="6"/>
  <c r="C214" i="6"/>
  <c r="B178" i="6"/>
  <c r="I177" i="6"/>
  <c r="H177" i="6"/>
  <c r="G177" i="6"/>
  <c r="F177" i="6"/>
  <c r="E177" i="6"/>
  <c r="D177" i="6"/>
  <c r="C177" i="6"/>
  <c r="I170" i="6"/>
  <c r="K169" i="6" s="1"/>
  <c r="H170" i="6"/>
  <c r="K168" i="6" s="1"/>
  <c r="G170" i="6"/>
  <c r="K167" i="6" s="1"/>
  <c r="F170" i="6"/>
  <c r="K166" i="6" s="1"/>
  <c r="E170" i="6"/>
  <c r="K165" i="6" s="1"/>
  <c r="D170" i="6"/>
  <c r="K164" i="6" s="1"/>
  <c r="C170" i="6"/>
  <c r="K163" i="6" s="1"/>
  <c r="J169" i="6"/>
  <c r="J168" i="6"/>
  <c r="J167" i="6"/>
  <c r="J166" i="6"/>
  <c r="J165" i="6"/>
  <c r="J164" i="6"/>
  <c r="J163" i="6"/>
  <c r="B169" i="6"/>
  <c r="B168" i="6"/>
  <c r="B167" i="6"/>
  <c r="B166" i="6"/>
  <c r="B165" i="6"/>
  <c r="B164" i="6"/>
  <c r="A164" i="6"/>
  <c r="A165" i="6" s="1"/>
  <c r="A166" i="6" s="1"/>
  <c r="A167" i="6" s="1"/>
  <c r="A168" i="6" s="1"/>
  <c r="A169" i="6" s="1"/>
  <c r="B163" i="6"/>
  <c r="I162" i="6"/>
  <c r="H162" i="6"/>
  <c r="G162" i="6"/>
  <c r="F162" i="6"/>
  <c r="E162" i="6"/>
  <c r="D162" i="6"/>
  <c r="C162" i="6"/>
  <c r="D161" i="6"/>
  <c r="E161" i="6" s="1"/>
  <c r="F161" i="6" s="1"/>
  <c r="G161" i="6" s="1"/>
  <c r="H161" i="6" s="1"/>
  <c r="I161" i="6" s="1"/>
  <c r="S195" i="7"/>
  <c r="S193" i="7"/>
  <c r="S191" i="7"/>
  <c r="T191" i="7" s="1"/>
  <c r="D193" i="7" s="1"/>
  <c r="S245" i="7"/>
  <c r="S243" i="7"/>
  <c r="S241" i="7"/>
  <c r="S239" i="7"/>
  <c r="T239" i="7" s="1"/>
  <c r="D241" i="7" s="1"/>
  <c r="S1047" i="9"/>
  <c r="S1045" i="9"/>
  <c r="K1044" i="9"/>
  <c r="I1044" i="9"/>
  <c r="H1044" i="9"/>
  <c r="S1043" i="9"/>
  <c r="T1041" i="9"/>
  <c r="D1043" i="9" s="1"/>
  <c r="T1043" i="9" s="1"/>
  <c r="D1045" i="9" s="1"/>
  <c r="T1045" i="9" s="1"/>
  <c r="D1047" i="9" s="1"/>
  <c r="T1047" i="9" s="1"/>
  <c r="S1041" i="9"/>
  <c r="S1011" i="9"/>
  <c r="T1011" i="9" s="1"/>
  <c r="V1011" i="9" s="1"/>
  <c r="T1009" i="9"/>
  <c r="V1009" i="9" s="1"/>
  <c r="S1009" i="9"/>
  <c r="T1005" i="9"/>
  <c r="D1007" i="9" s="1"/>
  <c r="S1005" i="9"/>
  <c r="K1004" i="9"/>
  <c r="S961" i="9"/>
  <c r="S959" i="9"/>
  <c r="J958" i="9"/>
  <c r="S957" i="9"/>
  <c r="T957" i="9" s="1"/>
  <c r="D959" i="9" s="1"/>
  <c r="T959" i="9" s="1"/>
  <c r="D961" i="9" s="1"/>
  <c r="T961" i="9" s="1"/>
  <c r="V961" i="9" s="1"/>
  <c r="S943" i="9"/>
  <c r="S941" i="9"/>
  <c r="T939" i="9"/>
  <c r="D941" i="9" s="1"/>
  <c r="T941" i="9" s="1"/>
  <c r="D943" i="9" s="1"/>
  <c r="T943" i="9" s="1"/>
  <c r="V943" i="9" s="1"/>
  <c r="S939" i="9"/>
  <c r="S931" i="9"/>
  <c r="T931" i="9" s="1"/>
  <c r="V931" i="9" s="1"/>
  <c r="S929" i="9"/>
  <c r="S927" i="9"/>
  <c r="H926" i="9"/>
  <c r="S925" i="9"/>
  <c r="T925" i="9" s="1"/>
  <c r="D927" i="9" s="1"/>
  <c r="T927" i="9" s="1"/>
  <c r="D929" i="9" s="1"/>
  <c r="T929" i="9" s="1"/>
  <c r="V929" i="9" s="1"/>
  <c r="P924" i="9"/>
  <c r="T893" i="9"/>
  <c r="V893" i="9" s="1"/>
  <c r="S893" i="9"/>
  <c r="T877" i="9"/>
  <c r="D879" i="9" s="1"/>
  <c r="S877" i="9"/>
  <c r="S875" i="9"/>
  <c r="T873" i="9"/>
  <c r="D875" i="9" s="1"/>
  <c r="T875" i="9" s="1"/>
  <c r="V875" i="9" s="1"/>
  <c r="S873" i="9"/>
  <c r="S849" i="9"/>
  <c r="S847" i="9"/>
  <c r="S845" i="9"/>
  <c r="T843" i="9"/>
  <c r="D845" i="9" s="1"/>
  <c r="T845" i="9" s="1"/>
  <c r="D847" i="9" s="1"/>
  <c r="T847" i="9" s="1"/>
  <c r="D849" i="9" s="1"/>
  <c r="T849" i="9" s="1"/>
  <c r="V849" i="9" s="1"/>
  <c r="S843" i="9"/>
  <c r="S823" i="9"/>
  <c r="T821" i="9"/>
  <c r="D823" i="9" s="1"/>
  <c r="T823" i="9" s="1"/>
  <c r="V823" i="9" s="1"/>
  <c r="S821" i="9"/>
  <c r="S745" i="9"/>
  <c r="S743" i="9"/>
  <c r="S741" i="9"/>
  <c r="T741" i="9" s="1"/>
  <c r="D743" i="9" s="1"/>
  <c r="T743" i="9" s="1"/>
  <c r="D745" i="9" s="1"/>
  <c r="T745" i="9" s="1"/>
  <c r="V745" i="9" s="1"/>
  <c r="V731" i="9"/>
  <c r="S731" i="9"/>
  <c r="S717" i="9"/>
  <c r="S715" i="9"/>
  <c r="T715" i="9" s="1"/>
  <c r="D717" i="9" s="1"/>
  <c r="T717" i="9" s="1"/>
  <c r="V717" i="9" s="1"/>
  <c r="T697" i="9"/>
  <c r="V697" i="9" s="1"/>
  <c r="S697" i="9"/>
  <c r="S687" i="9"/>
  <c r="S685" i="9"/>
  <c r="K684" i="9"/>
  <c r="J684" i="9"/>
  <c r="I684" i="9"/>
  <c r="S683" i="9"/>
  <c r="S681" i="9"/>
  <c r="T681" i="9" s="1"/>
  <c r="D683" i="9" s="1"/>
  <c r="T683" i="9" s="1"/>
  <c r="D685" i="9" s="1"/>
  <c r="T685" i="9" s="1"/>
  <c r="D687" i="9" s="1"/>
  <c r="T687" i="9" s="1"/>
  <c r="V687" i="9" s="1"/>
  <c r="S659" i="9"/>
  <c r="T657" i="9"/>
  <c r="D659" i="9" s="1"/>
  <c r="T659" i="9" s="1"/>
  <c r="S657" i="9"/>
  <c r="S653" i="9"/>
  <c r="T651" i="9"/>
  <c r="D653" i="9" s="1"/>
  <c r="T653" i="9" s="1"/>
  <c r="V653" i="9" s="1"/>
  <c r="S651" i="9"/>
  <c r="S649" i="9"/>
  <c r="T649" i="9" s="1"/>
  <c r="V649" i="9" s="1"/>
  <c r="T647" i="9"/>
  <c r="V647" i="9" s="1"/>
  <c r="S647" i="9"/>
  <c r="S635" i="9"/>
  <c r="T635" i="9" s="1"/>
  <c r="V635" i="9" s="1"/>
  <c r="T611" i="9"/>
  <c r="V611" i="9" s="1"/>
  <c r="S611" i="9"/>
  <c r="S607" i="9"/>
  <c r="S605" i="9"/>
  <c r="S603" i="9"/>
  <c r="T603" i="9" s="1"/>
  <c r="D605" i="9" s="1"/>
  <c r="T605" i="9" s="1"/>
  <c r="D607" i="9" s="1"/>
  <c r="T607" i="9" s="1"/>
  <c r="V607" i="9" s="1"/>
  <c r="S601" i="9"/>
  <c r="S599" i="9"/>
  <c r="D599" i="9"/>
  <c r="T599" i="9" s="1"/>
  <c r="D601" i="9" s="1"/>
  <c r="T601" i="9" s="1"/>
  <c r="V601" i="9" s="1"/>
  <c r="H598" i="9"/>
  <c r="G598" i="9"/>
  <c r="S595" i="9"/>
  <c r="T595" i="9" s="1"/>
  <c r="V595" i="9" s="1"/>
  <c r="S577" i="9"/>
  <c r="S575" i="9"/>
  <c r="T573" i="9"/>
  <c r="D575" i="9" s="1"/>
  <c r="T575" i="9" s="1"/>
  <c r="D577" i="9" s="1"/>
  <c r="T577" i="9" s="1"/>
  <c r="V577" i="9" s="1"/>
  <c r="S573" i="9"/>
  <c r="S553" i="9"/>
  <c r="T551" i="9"/>
  <c r="D553" i="9" s="1"/>
  <c r="T553" i="9" s="1"/>
  <c r="V553" i="9" s="1"/>
  <c r="S551" i="9"/>
  <c r="S535" i="9"/>
  <c r="S533" i="9"/>
  <c r="S531" i="9"/>
  <c r="T529" i="9"/>
  <c r="D531" i="9" s="1"/>
  <c r="T531" i="9" s="1"/>
  <c r="D533" i="9" s="1"/>
  <c r="T533" i="9" s="1"/>
  <c r="D535" i="9" s="1"/>
  <c r="T535" i="9" s="1"/>
  <c r="V535" i="9" s="1"/>
  <c r="S529" i="9"/>
  <c r="S507" i="9"/>
  <c r="S505" i="9"/>
  <c r="T505" i="9" s="1"/>
  <c r="T503" i="9"/>
  <c r="V503" i="9" s="1"/>
  <c r="S503" i="9"/>
  <c r="S501" i="9"/>
  <c r="T501" i="9" s="1"/>
  <c r="D503" i="9" s="1"/>
  <c r="S493" i="9"/>
  <c r="D493" i="9"/>
  <c r="T493" i="9" s="1"/>
  <c r="V493" i="9" s="1"/>
  <c r="S491" i="9"/>
  <c r="T491" i="9" s="1"/>
  <c r="S481" i="9"/>
  <c r="D481" i="9"/>
  <c r="T481" i="9" s="1"/>
  <c r="V481" i="9" s="1"/>
  <c r="S479" i="9"/>
  <c r="T479" i="9" s="1"/>
  <c r="S473" i="9"/>
  <c r="S471" i="9"/>
  <c r="T469" i="9"/>
  <c r="D471" i="9" s="1"/>
  <c r="T471" i="9" s="1"/>
  <c r="D473" i="9" s="1"/>
  <c r="T473" i="9" s="1"/>
  <c r="V473" i="9" s="1"/>
  <c r="S469" i="9"/>
  <c r="O468" i="9"/>
  <c r="T461" i="9"/>
  <c r="V461" i="9" s="1"/>
  <c r="S461" i="9"/>
  <c r="S457" i="9"/>
  <c r="S455" i="9"/>
  <c r="S453" i="9"/>
  <c r="T453" i="9" s="1"/>
  <c r="D455" i="9" s="1"/>
  <c r="T455" i="9" s="1"/>
  <c r="D457" i="9" s="1"/>
  <c r="T457" i="9" s="1"/>
  <c r="V457" i="9" s="1"/>
  <c r="T433" i="9"/>
  <c r="V433" i="9" s="1"/>
  <c r="S433" i="9"/>
  <c r="S431" i="9"/>
  <c r="T431" i="9" s="1"/>
  <c r="V431" i="9" s="1"/>
  <c r="T427" i="9"/>
  <c r="V427" i="9" s="1"/>
  <c r="S427" i="9"/>
  <c r="S409" i="9"/>
  <c r="S407" i="9"/>
  <c r="S405" i="9"/>
  <c r="T403" i="9"/>
  <c r="D405" i="9" s="1"/>
  <c r="T405" i="9" s="1"/>
  <c r="D407" i="9" s="1"/>
  <c r="T407" i="9" s="1"/>
  <c r="D409" i="9" s="1"/>
  <c r="T409" i="9" s="1"/>
  <c r="V409" i="9" s="1"/>
  <c r="S403" i="9"/>
  <c r="S381" i="9"/>
  <c r="S379" i="9"/>
  <c r="T379" i="9" s="1"/>
  <c r="D381" i="9" s="1"/>
  <c r="T381" i="9" s="1"/>
  <c r="T367" i="9"/>
  <c r="V367" i="9" s="1"/>
  <c r="S367" i="9"/>
  <c r="S361" i="9"/>
  <c r="S359" i="9"/>
  <c r="S357" i="9"/>
  <c r="P356" i="9"/>
  <c r="S355" i="9"/>
  <c r="T355" i="9" s="1"/>
  <c r="D357" i="9" s="1"/>
  <c r="T357" i="9" s="1"/>
  <c r="D359" i="9" s="1"/>
  <c r="T359" i="9" s="1"/>
  <c r="D361" i="9" s="1"/>
  <c r="T361" i="9" s="1"/>
  <c r="V361" i="9" s="1"/>
  <c r="S335" i="9"/>
  <c r="S333" i="9"/>
  <c r="T333" i="9" s="1"/>
  <c r="D335" i="9" s="1"/>
  <c r="T335" i="9" s="1"/>
  <c r="V335" i="9" s="1"/>
  <c r="S323" i="9"/>
  <c r="S321" i="9"/>
  <c r="T319" i="9"/>
  <c r="D321" i="9" s="1"/>
  <c r="T321" i="9" s="1"/>
  <c r="D323" i="9" s="1"/>
  <c r="T323" i="9" s="1"/>
  <c r="V323" i="9" s="1"/>
  <c r="S319" i="9"/>
  <c r="S313" i="9"/>
  <c r="S311" i="9"/>
  <c r="S309" i="9"/>
  <c r="T309" i="9" s="1"/>
  <c r="D311" i="9" s="1"/>
  <c r="T311" i="9" s="1"/>
  <c r="D313" i="9" s="1"/>
  <c r="T313" i="9" s="1"/>
  <c r="V313" i="9" s="1"/>
  <c r="T289" i="9"/>
  <c r="V289" i="9" s="1"/>
  <c r="S289" i="9"/>
  <c r="T287" i="9"/>
  <c r="S287" i="9"/>
  <c r="K286" i="9"/>
  <c r="I286" i="9"/>
  <c r="H286" i="9"/>
  <c r="S285" i="9"/>
  <c r="S283" i="9"/>
  <c r="T283" i="9" s="1"/>
  <c r="D285" i="9" s="1"/>
  <c r="T285" i="9" s="1"/>
  <c r="V285" i="9" s="1"/>
  <c r="T263" i="9"/>
  <c r="V263" i="9" s="1"/>
  <c r="S263" i="9"/>
  <c r="S251" i="9"/>
  <c r="T251" i="9" s="1"/>
  <c r="V251" i="9" s="1"/>
  <c r="R251" i="9"/>
  <c r="S231" i="9"/>
  <c r="T229" i="9"/>
  <c r="D231" i="9" s="1"/>
  <c r="T231" i="9" s="1"/>
  <c r="V231" i="9" s="1"/>
  <c r="S229" i="9"/>
  <c r="S225" i="9"/>
  <c r="S223" i="9"/>
  <c r="K222" i="9"/>
  <c r="G222" i="9"/>
  <c r="T221" i="9"/>
  <c r="D223" i="9" s="1"/>
  <c r="T223" i="9" s="1"/>
  <c r="S221" i="9"/>
  <c r="N220" i="9"/>
  <c r="S211" i="9"/>
  <c r="S209" i="9"/>
  <c r="S207" i="9"/>
  <c r="O206" i="9"/>
  <c r="N206" i="9"/>
  <c r="S205" i="9"/>
  <c r="T205" i="9" s="1"/>
  <c r="D207" i="9" s="1"/>
  <c r="T207" i="9" s="1"/>
  <c r="D209" i="9" s="1"/>
  <c r="T209" i="9" s="1"/>
  <c r="D211" i="9" s="1"/>
  <c r="T211" i="9" s="1"/>
  <c r="V211" i="9" s="1"/>
  <c r="S173" i="9"/>
  <c r="S171" i="9"/>
  <c r="T171" i="9" s="1"/>
  <c r="D173" i="9" s="1"/>
  <c r="T173" i="9" s="1"/>
  <c r="V173" i="9" s="1"/>
  <c r="T161" i="9"/>
  <c r="V161" i="9" s="1"/>
  <c r="S161" i="9"/>
  <c r="S157" i="9"/>
  <c r="T157" i="9" s="1"/>
  <c r="V157" i="9" s="1"/>
  <c r="S153" i="9"/>
  <c r="T151" i="9"/>
  <c r="D153" i="9" s="1"/>
  <c r="T153" i="9" s="1"/>
  <c r="S151" i="9"/>
  <c r="S145" i="9"/>
  <c r="R145" i="9"/>
  <c r="S143" i="9"/>
  <c r="T143" i="9" s="1"/>
  <c r="D145" i="9" s="1"/>
  <c r="T145" i="9" s="1"/>
  <c r="V145" i="9" s="1"/>
  <c r="R143" i="9"/>
  <c r="S139" i="9"/>
  <c r="T139" i="9" s="1"/>
  <c r="V139" i="9" s="1"/>
  <c r="T131" i="9"/>
  <c r="V131" i="9" s="1"/>
  <c r="S131" i="9"/>
  <c r="S127" i="9"/>
  <c r="T125" i="9"/>
  <c r="D127" i="9" s="1"/>
  <c r="T127" i="9" s="1"/>
  <c r="V127" i="9" s="1"/>
  <c r="S125" i="9"/>
  <c r="S117" i="9"/>
  <c r="R117" i="9"/>
  <c r="S115" i="9"/>
  <c r="G114" i="9"/>
  <c r="S113" i="9"/>
  <c r="P112" i="9"/>
  <c r="S111" i="9"/>
  <c r="T111" i="9" s="1"/>
  <c r="D113" i="9" s="1"/>
  <c r="T113" i="9" s="1"/>
  <c r="D115" i="9" s="1"/>
  <c r="T115" i="9" s="1"/>
  <c r="D117" i="9" s="1"/>
  <c r="T117" i="9" s="1"/>
  <c r="V117" i="9" s="1"/>
  <c r="S95" i="9"/>
  <c r="T95" i="9" s="1"/>
  <c r="S89" i="9"/>
  <c r="D89" i="9"/>
  <c r="T89" i="9" s="1"/>
  <c r="V89" i="9" s="1"/>
  <c r="T87" i="9"/>
  <c r="S83" i="9"/>
  <c r="T81" i="9"/>
  <c r="D83" i="9" s="1"/>
  <c r="T83" i="9" s="1"/>
  <c r="V83" i="9" s="1"/>
  <c r="S81" i="9"/>
  <c r="S67" i="9"/>
  <c r="D67" i="9"/>
  <c r="T67" i="9" s="1"/>
  <c r="V67" i="9" s="1"/>
  <c r="S59" i="9"/>
  <c r="D59" i="9"/>
  <c r="T59" i="9" s="1"/>
  <c r="V59" i="9" s="1"/>
  <c r="S53" i="9"/>
  <c r="T53" i="9" s="1"/>
  <c r="V53" i="9" s="1"/>
  <c r="T51" i="9"/>
  <c r="D53" i="9" s="1"/>
  <c r="S51" i="9"/>
  <c r="N212" i="8" l="1"/>
  <c r="N214" i="8"/>
  <c r="N211" i="8"/>
  <c r="N209" i="8"/>
  <c r="N213" i="8"/>
  <c r="N208" i="8"/>
  <c r="N210" i="8"/>
  <c r="L166" i="6"/>
  <c r="L163" i="6"/>
  <c r="L165" i="6"/>
  <c r="L167" i="6"/>
  <c r="L169" i="6"/>
  <c r="L164" i="6"/>
  <c r="L168" i="6"/>
  <c r="T241" i="7"/>
  <c r="D243" i="7" s="1"/>
  <c r="T243" i="7" s="1"/>
  <c r="D245" i="7" s="1"/>
  <c r="T245" i="7" s="1"/>
  <c r="V245" i="7" s="1"/>
  <c r="T193" i="7"/>
  <c r="D195" i="7" s="1"/>
  <c r="T195" i="7" s="1"/>
  <c r="V195" i="7" s="1"/>
  <c r="V223" i="9"/>
  <c r="D225" i="9"/>
  <c r="T225" i="9" s="1"/>
  <c r="V225" i="9" s="1"/>
  <c r="V505" i="9"/>
  <c r="D507" i="9"/>
  <c r="T507" i="9" s="1"/>
  <c r="V507" i="9" s="1"/>
  <c r="V659" i="9"/>
  <c r="D661" i="9"/>
  <c r="D1049" i="9"/>
  <c r="V1047" i="9"/>
  <c r="V877" i="9"/>
  <c r="V1005" i="9"/>
  <c r="S201" i="8" l="1"/>
  <c r="S199" i="8"/>
  <c r="T199" i="8" s="1"/>
  <c r="D201" i="8" s="1"/>
  <c r="S197" i="8"/>
  <c r="S195" i="8"/>
  <c r="S193" i="8"/>
  <c r="S191" i="8"/>
  <c r="T191" i="8" s="1"/>
  <c r="D193" i="8" s="1"/>
  <c r="S189" i="8"/>
  <c r="S187" i="8"/>
  <c r="S185" i="8"/>
  <c r="T185" i="8" s="1"/>
  <c r="D187" i="8" s="1"/>
  <c r="S171" i="8"/>
  <c r="S169" i="8"/>
  <c r="T169" i="8" s="1"/>
  <c r="D171" i="8" s="1"/>
  <c r="S165" i="8"/>
  <c r="S163" i="8"/>
  <c r="S161" i="8"/>
  <c r="P160" i="8"/>
  <c r="S159" i="8"/>
  <c r="T159" i="8" s="1"/>
  <c r="D161" i="8" s="1"/>
  <c r="T161" i="8" s="1"/>
  <c r="D163" i="8" s="1"/>
  <c r="S213" i="7"/>
  <c r="T213" i="7" s="1"/>
  <c r="K212" i="7"/>
  <c r="S171" i="7"/>
  <c r="S169" i="7"/>
  <c r="S167" i="7"/>
  <c r="T167" i="7" s="1"/>
  <c r="D169" i="7" s="1"/>
  <c r="J166" i="7"/>
  <c r="S155" i="6"/>
  <c r="S153" i="6"/>
  <c r="T153" i="6" s="1"/>
  <c r="D155" i="6" s="1"/>
  <c r="S137" i="6"/>
  <c r="S135" i="6"/>
  <c r="S133" i="6"/>
  <c r="T133" i="6" s="1"/>
  <c r="D135" i="6" s="1"/>
  <c r="S151" i="6"/>
  <c r="T151" i="6" s="1"/>
  <c r="V151" i="6" s="1"/>
  <c r="S147" i="6"/>
  <c r="S145" i="6"/>
  <c r="S143" i="6"/>
  <c r="T143" i="6" s="1"/>
  <c r="D145" i="6" s="1"/>
  <c r="T171" i="8" l="1"/>
  <c r="V171" i="8" s="1"/>
  <c r="T163" i="8"/>
  <c r="D165" i="8" s="1"/>
  <c r="T165" i="8" s="1"/>
  <c r="V165" i="8" s="1"/>
  <c r="T187" i="8"/>
  <c r="D189" i="8" s="1"/>
  <c r="T189" i="8" s="1"/>
  <c r="V189" i="8" s="1"/>
  <c r="T201" i="8"/>
  <c r="V201" i="8" s="1"/>
  <c r="T193" i="8"/>
  <c r="D195" i="8" s="1"/>
  <c r="T195" i="8" s="1"/>
  <c r="D197" i="8" s="1"/>
  <c r="T197" i="8" s="1"/>
  <c r="V197" i="8" s="1"/>
  <c r="T169" i="7"/>
  <c r="D171" i="7" s="1"/>
  <c r="T171" i="7" s="1"/>
  <c r="V171" i="7" s="1"/>
  <c r="T155" i="6"/>
  <c r="V155" i="6" s="1"/>
  <c r="D215" i="7"/>
  <c r="V213" i="7"/>
  <c r="T135" i="6"/>
  <c r="D137" i="6" s="1"/>
  <c r="T137" i="6" s="1"/>
  <c r="V137" i="6" s="1"/>
  <c r="T145" i="6"/>
  <c r="D147" i="6" s="1"/>
  <c r="T147" i="6" s="1"/>
  <c r="V147" i="6" s="1"/>
  <c r="G115" i="6" l="1"/>
  <c r="E113" i="6"/>
  <c r="H111" i="6"/>
  <c r="F109" i="6"/>
  <c r="D107" i="6"/>
  <c r="F115" i="6"/>
  <c r="G113" i="6"/>
  <c r="I111" i="6"/>
  <c r="D109" i="6"/>
  <c r="E107" i="6"/>
  <c r="I115" i="6"/>
  <c r="H113" i="6"/>
  <c r="D111" i="6"/>
  <c r="E109" i="6"/>
  <c r="F107" i="6"/>
  <c r="H115" i="6"/>
  <c r="D113" i="6"/>
  <c r="E111" i="6"/>
  <c r="I109" i="6"/>
  <c r="G107" i="6"/>
  <c r="D115" i="6"/>
  <c r="I113" i="6"/>
  <c r="F111" i="6"/>
  <c r="G109" i="6"/>
  <c r="H107" i="6"/>
  <c r="E115" i="6"/>
  <c r="F113" i="6"/>
  <c r="G111" i="6"/>
  <c r="H109" i="6"/>
  <c r="I107" i="6"/>
  <c r="J106" i="6"/>
  <c r="I106" i="6"/>
  <c r="H106" i="6"/>
  <c r="G106" i="6"/>
  <c r="F106" i="6"/>
  <c r="E106" i="6"/>
  <c r="D106" i="6"/>
  <c r="C106" i="6"/>
  <c r="D105" i="6"/>
  <c r="E105" i="6" s="1"/>
  <c r="F105" i="6" s="1"/>
  <c r="G105" i="6" s="1"/>
  <c r="H105" i="6" s="1"/>
  <c r="I105" i="6" s="1"/>
  <c r="J105" i="6" s="1"/>
  <c r="J88" i="6"/>
  <c r="I88" i="6"/>
  <c r="H88" i="6"/>
  <c r="G88" i="6"/>
  <c r="F88" i="6"/>
  <c r="E88" i="6"/>
  <c r="D88" i="6"/>
  <c r="C88" i="6"/>
  <c r="D87" i="6"/>
  <c r="E87" i="6" s="1"/>
  <c r="F87" i="6" s="1"/>
  <c r="G87" i="6" s="1"/>
  <c r="H87" i="6" s="1"/>
  <c r="I87" i="6" s="1"/>
  <c r="J87" i="6" s="1"/>
  <c r="A77" i="6"/>
  <c r="A78" i="6" s="1"/>
  <c r="A79" i="6" s="1"/>
  <c r="A80" i="6" s="1"/>
  <c r="A81" i="6" s="1"/>
  <c r="A82" i="6" s="1"/>
  <c r="A83" i="6" s="1"/>
  <c r="J75" i="6"/>
  <c r="I75" i="6"/>
  <c r="H75" i="6"/>
  <c r="G75" i="6"/>
  <c r="F75" i="6"/>
  <c r="E75" i="6"/>
  <c r="D75" i="6"/>
  <c r="C75" i="6"/>
  <c r="D74" i="6"/>
  <c r="E74" i="6" s="1"/>
  <c r="F74" i="6" s="1"/>
  <c r="G74" i="6" s="1"/>
  <c r="H74" i="6" s="1"/>
  <c r="I74" i="6" s="1"/>
  <c r="J74" i="6" s="1"/>
  <c r="H43" i="6" l="1"/>
  <c r="D41" i="6"/>
  <c r="I39" i="6"/>
  <c r="G37" i="6"/>
  <c r="C35" i="6"/>
  <c r="G43" i="6"/>
  <c r="H41" i="6"/>
  <c r="J39" i="6"/>
  <c r="C37" i="6"/>
  <c r="D35" i="6"/>
  <c r="J43" i="6"/>
  <c r="I41" i="6"/>
  <c r="C39" i="6"/>
  <c r="D37" i="6"/>
  <c r="G35" i="6"/>
  <c r="I43" i="6"/>
  <c r="C41" i="6"/>
  <c r="D39" i="6"/>
  <c r="J37" i="6"/>
  <c r="H35" i="6"/>
  <c r="C43" i="6"/>
  <c r="J41" i="6"/>
  <c r="G39" i="6"/>
  <c r="H37" i="6"/>
  <c r="I35" i="6"/>
  <c r="D43" i="6"/>
  <c r="G41" i="6"/>
  <c r="H39" i="6"/>
  <c r="I37" i="6"/>
  <c r="J35" i="6"/>
  <c r="J34" i="6"/>
  <c r="I34" i="6"/>
  <c r="H34" i="6"/>
  <c r="G34" i="6"/>
  <c r="F34" i="6"/>
  <c r="E34" i="6"/>
  <c r="D34" i="6"/>
  <c r="C34" i="6"/>
  <c r="D33" i="6"/>
  <c r="E33" i="6" s="1"/>
  <c r="F33" i="6" s="1"/>
  <c r="G33" i="6" s="1"/>
  <c r="H33" i="6" s="1"/>
  <c r="I33" i="6" s="1"/>
  <c r="J33" i="6" s="1"/>
  <c r="D15" i="6"/>
  <c r="E15" i="6" s="1"/>
  <c r="F15" i="6" s="1"/>
  <c r="G15" i="6" s="1"/>
  <c r="H15" i="6" s="1"/>
  <c r="I15" i="6" s="1"/>
  <c r="J15" i="6" s="1"/>
  <c r="D4" i="6"/>
  <c r="E4" i="6" s="1"/>
  <c r="F4" i="6" s="1"/>
  <c r="G4" i="6" s="1"/>
  <c r="H4" i="6" s="1"/>
  <c r="I4" i="6" s="1"/>
  <c r="J4" i="6" s="1"/>
  <c r="A7" i="6"/>
  <c r="A8" i="6" s="1"/>
  <c r="A9" i="6" s="1"/>
  <c r="A10" i="6" s="1"/>
  <c r="A11" i="6" s="1"/>
  <c r="A12" i="6" s="1"/>
  <c r="A13" i="6" s="1"/>
  <c r="J16" i="6"/>
  <c r="I16" i="6"/>
  <c r="H16" i="6"/>
  <c r="G16" i="6"/>
  <c r="F16" i="6"/>
  <c r="E16" i="6"/>
  <c r="D16" i="6"/>
  <c r="C16" i="6"/>
  <c r="J5" i="6"/>
  <c r="I5" i="6"/>
  <c r="H5" i="6"/>
  <c r="G5" i="6"/>
  <c r="F5" i="6"/>
  <c r="E5" i="6"/>
  <c r="D5" i="6"/>
  <c r="C5" i="6"/>
</calcChain>
</file>

<file path=xl/sharedStrings.xml><?xml version="1.0" encoding="utf-8"?>
<sst xmlns="http://schemas.openxmlformats.org/spreadsheetml/2006/main" count="24473" uniqueCount="1114">
  <si>
    <t>Alphabetical list</t>
  </si>
  <si>
    <t>Last name</t>
  </si>
  <si>
    <t>Firstname</t>
  </si>
  <si>
    <t>Beneke</t>
  </si>
  <si>
    <t>Janru</t>
  </si>
  <si>
    <t>Monday</t>
  </si>
  <si>
    <t>Brunette</t>
  </si>
  <si>
    <t>Declan</t>
  </si>
  <si>
    <t>Coetzee</t>
  </si>
  <si>
    <t>Du Raan</t>
  </si>
  <si>
    <t>Claude</t>
  </si>
  <si>
    <t>Marco</t>
  </si>
  <si>
    <t>Ebersohn</t>
  </si>
  <si>
    <t>Ruan</t>
  </si>
  <si>
    <t>Ehlers</t>
  </si>
  <si>
    <t>Neil</t>
  </si>
  <si>
    <t>Fivas</t>
  </si>
  <si>
    <t>Shandre</t>
  </si>
  <si>
    <t>Fraser</t>
  </si>
  <si>
    <t>Bernardt</t>
  </si>
  <si>
    <t>Ulrich</t>
  </si>
  <si>
    <t>Gezernik</t>
  </si>
  <si>
    <t>Rowen</t>
  </si>
  <si>
    <t>Harris</t>
  </si>
  <si>
    <t>Rohnan</t>
  </si>
  <si>
    <t>Janse van Rensburg</t>
  </si>
  <si>
    <t>Jadon</t>
  </si>
  <si>
    <t>Jones</t>
  </si>
  <si>
    <t>Eckhard</t>
  </si>
  <si>
    <t>Kroese</t>
  </si>
  <si>
    <t>Ivan</t>
  </si>
  <si>
    <t>?</t>
  </si>
  <si>
    <t>Majoko</t>
  </si>
  <si>
    <t>Njubulo</t>
  </si>
  <si>
    <t>Markram</t>
  </si>
  <si>
    <t>Josua</t>
  </si>
  <si>
    <t>Meier</t>
  </si>
  <si>
    <t>Herman</t>
  </si>
  <si>
    <t>Miles</t>
  </si>
  <si>
    <t>Clarice</t>
  </si>
  <si>
    <t>Paul</t>
  </si>
  <si>
    <t>Sarovic</t>
  </si>
  <si>
    <t>Milosh</t>
  </si>
  <si>
    <t>Scholts</t>
  </si>
  <si>
    <t>Steyn</t>
  </si>
  <si>
    <t>Spurgeon</t>
  </si>
  <si>
    <t>Theron</t>
  </si>
  <si>
    <t>Einar</t>
  </si>
  <si>
    <t>van Emmenis</t>
  </si>
  <si>
    <t>Ulrike</t>
  </si>
  <si>
    <t>van Niekerk</t>
  </si>
  <si>
    <t>Greenball</t>
  </si>
  <si>
    <t>Gold</t>
  </si>
  <si>
    <t>Platinum</t>
  </si>
  <si>
    <t>6 games</t>
  </si>
  <si>
    <t>1st</t>
  </si>
  <si>
    <t>3rd</t>
  </si>
  <si>
    <t>Saturday</t>
  </si>
  <si>
    <t>3 games</t>
  </si>
  <si>
    <t xml:space="preserve"> 6 games</t>
  </si>
  <si>
    <t>Lukin</t>
  </si>
  <si>
    <t>Janke</t>
  </si>
  <si>
    <t>Favourable replies as on 21 Sep16 &gt;12h00</t>
  </si>
  <si>
    <t xml:space="preserve">Current </t>
  </si>
  <si>
    <t>Rating</t>
  </si>
  <si>
    <t>Ehlers N</t>
  </si>
  <si>
    <t>Sarovic M</t>
  </si>
  <si>
    <t>Fivaz S</t>
  </si>
  <si>
    <t>Coetzee J</t>
  </si>
  <si>
    <t>Brunette L</t>
  </si>
  <si>
    <t>Majoko N</t>
  </si>
  <si>
    <t>Markram J</t>
  </si>
  <si>
    <t>Player 8</t>
  </si>
  <si>
    <t>05h50</t>
  </si>
  <si>
    <t>06h35</t>
  </si>
  <si>
    <t>06h40</t>
  </si>
  <si>
    <t>07h15</t>
  </si>
  <si>
    <t>07h20</t>
  </si>
  <si>
    <t>07h55</t>
  </si>
  <si>
    <t>08h00</t>
  </si>
  <si>
    <t>08h35</t>
  </si>
  <si>
    <t>08h45</t>
  </si>
  <si>
    <t>09h20</t>
  </si>
  <si>
    <t>09h25</t>
  </si>
  <si>
    <t>10h00</t>
  </si>
  <si>
    <t>S1-1&amp;8</t>
  </si>
  <si>
    <t>S1-2&amp;7</t>
  </si>
  <si>
    <t>S1-5&amp;6</t>
  </si>
  <si>
    <t>S2-1&amp;7</t>
  </si>
  <si>
    <t>S2-2&amp;6</t>
  </si>
  <si>
    <t>S2-5&amp;8</t>
  </si>
  <si>
    <t>S3-1&amp;6</t>
  </si>
  <si>
    <t>S3-2&amp;5</t>
  </si>
  <si>
    <t>S3-7&amp;8</t>
  </si>
  <si>
    <t>S4-1&amp;5</t>
  </si>
  <si>
    <t>S4-2&amp;8</t>
  </si>
  <si>
    <t>S4-6&amp;7</t>
  </si>
  <si>
    <t>S5-1&amp;2</t>
  </si>
  <si>
    <t>S5-5&amp;7</t>
  </si>
  <si>
    <t>S5-6&amp;8</t>
  </si>
  <si>
    <t>Sat Finals</t>
  </si>
  <si>
    <t>REST</t>
  </si>
  <si>
    <t>Sat, 1 Oct</t>
  </si>
  <si>
    <t>Schedule</t>
  </si>
  <si>
    <t>1. If Luken Brunette goes on holiday there are four confirmed players for Saturday's Green ball tournament.</t>
  </si>
  <si>
    <t>2. If Luken Brunette can play we need to find an additional player (Player 8)</t>
  </si>
  <si>
    <t>3. Shandre Fivaz and Yanke Coetzee can't play on Saturday.</t>
  </si>
  <si>
    <t>4. If there are 6 players the last match will be a final between 1st and 2nd; 3rd and 4th; 5th and 6th.</t>
  </si>
  <si>
    <t>Potential solutions</t>
  </si>
  <si>
    <t>1. Look for more players because Luken Brunette will decide very late whether he can play.</t>
  </si>
  <si>
    <t xml:space="preserve">2. Do Monday, 3rd's schedule on Sunday when we certain of entries for Monday.  </t>
  </si>
  <si>
    <t>3. Make it a priority to find more players for Saturday and phone coaches for suggestions.</t>
  </si>
  <si>
    <t>Greenball group</t>
  </si>
  <si>
    <t>Wrong</t>
  </si>
  <si>
    <t>Bank</t>
  </si>
  <si>
    <t>Current</t>
  </si>
  <si>
    <t>Jones E</t>
  </si>
  <si>
    <t>Blake D</t>
  </si>
  <si>
    <t>Fraser B</t>
  </si>
  <si>
    <t>Kroese I</t>
  </si>
  <si>
    <t>Theron E</t>
  </si>
  <si>
    <t>Faure L</t>
  </si>
  <si>
    <t>Beneke J</t>
  </si>
  <si>
    <t>Ebersohn R</t>
  </si>
  <si>
    <t>Steyn S</t>
  </si>
  <si>
    <t>13h55</t>
  </si>
  <si>
    <t>14h35</t>
  </si>
  <si>
    <t>14h40</t>
  </si>
  <si>
    <t>15h15</t>
  </si>
  <si>
    <t>15h20</t>
  </si>
  <si>
    <t>15h55</t>
  </si>
  <si>
    <t>16h00</t>
  </si>
  <si>
    <t>16h35</t>
  </si>
  <si>
    <t>16h45</t>
  </si>
  <si>
    <t>17h20</t>
  </si>
  <si>
    <t>17h25</t>
  </si>
  <si>
    <t>Fivaz M</t>
  </si>
  <si>
    <t>Harris R</t>
  </si>
  <si>
    <t>vNiekerk P</t>
  </si>
  <si>
    <t>Brunette D</t>
  </si>
  <si>
    <t>JvRensburg J</t>
  </si>
  <si>
    <t>Meier H</t>
  </si>
  <si>
    <t>Miles C</t>
  </si>
  <si>
    <t>Gezernik R</t>
  </si>
  <si>
    <t>Scholtz U</t>
  </si>
  <si>
    <t>09h55</t>
  </si>
  <si>
    <t>10h35</t>
  </si>
  <si>
    <t>10h40</t>
  </si>
  <si>
    <t>11h15</t>
  </si>
  <si>
    <t>11h20</t>
  </si>
  <si>
    <t>11h55</t>
  </si>
  <si>
    <t>12h00</t>
  </si>
  <si>
    <t>12h35</t>
  </si>
  <si>
    <t>12h45</t>
  </si>
  <si>
    <t>13h20</t>
  </si>
  <si>
    <t>13h25</t>
  </si>
  <si>
    <t>14h00</t>
  </si>
  <si>
    <t>S1-6&amp;11</t>
  </si>
  <si>
    <t>S1-7&amp;10</t>
  </si>
  <si>
    <t>S1-8&amp;9</t>
  </si>
  <si>
    <t>S2-6&amp;10</t>
  </si>
  <si>
    <t>S2-7&amp;9</t>
  </si>
  <si>
    <t>S2-8&amp;12</t>
  </si>
  <si>
    <t>S3-6&amp;9</t>
  </si>
  <si>
    <t>S3-11&amp;12</t>
  </si>
  <si>
    <t>S4-6&amp;8</t>
  </si>
  <si>
    <t>S4-7&amp;12</t>
  </si>
  <si>
    <t>S4-10&amp;11</t>
  </si>
  <si>
    <t>S5-6&amp;7</t>
  </si>
  <si>
    <t>S5-9&amp;11</t>
  </si>
  <si>
    <t>S5-10&amp;12</t>
  </si>
  <si>
    <t>S6-6&amp;12</t>
  </si>
  <si>
    <t>S6-8&amp;11</t>
  </si>
  <si>
    <t>S6-9&amp;10</t>
  </si>
  <si>
    <t>vEmmanis U</t>
  </si>
  <si>
    <t>when their match results are known.  The seedings for Monday will be done on Sunday night when the new schedule will be published.</t>
  </si>
  <si>
    <t>Seedings, based on Current Rating</t>
  </si>
  <si>
    <t>Gold Group</t>
  </si>
  <si>
    <t>Mon 3 Oct</t>
  </si>
  <si>
    <t>S7-2&amp;7</t>
  </si>
  <si>
    <t>S7-3&amp;6</t>
  </si>
  <si>
    <t>S7-4&amp;5</t>
  </si>
  <si>
    <t>S8-2&amp;6</t>
  </si>
  <si>
    <t>S8-3&amp;5</t>
  </si>
  <si>
    <t>S8-4&amp;7</t>
  </si>
  <si>
    <t>S9-2&amp;5</t>
  </si>
  <si>
    <t>S9-3&amp;4</t>
  </si>
  <si>
    <t>S9-6&amp;7</t>
  </si>
  <si>
    <t>S0-2&amp;4</t>
  </si>
  <si>
    <t>S0-3&amp;7</t>
  </si>
  <si>
    <t>S0-5&amp;6</t>
  </si>
  <si>
    <t>S11-2&amp;3</t>
  </si>
  <si>
    <t>S11-4&amp;6</t>
  </si>
  <si>
    <t>S11-5&amp;7</t>
  </si>
  <si>
    <t>Mon Finals</t>
  </si>
  <si>
    <t xml:space="preserve">1. The outstanding Saturday player (Player 8) might want to play on Monday then we will have to get </t>
  </si>
  <si>
    <t>an additional player</t>
  </si>
  <si>
    <t>court 4 as well.  If we get less than 4 players some players will have to sit out.</t>
  </si>
  <si>
    <t xml:space="preserve">2. If the campaigne is very successful and we get four additional players we will play doubles on </t>
  </si>
  <si>
    <t>Seedings</t>
  </si>
  <si>
    <t>Mon, 3 Oct</t>
  </si>
  <si>
    <t>S9-8&amp;11</t>
  </si>
  <si>
    <t>the platinum group.</t>
  </si>
  <si>
    <t>4. In the doubles the first number (seed) will partner the last(4th) number (seed).  The two middle numbers (2nd &amp; 3rd) will be partners.</t>
  </si>
  <si>
    <t>Player 10</t>
  </si>
  <si>
    <t>Player 11</t>
  </si>
  <si>
    <t>18h25</t>
  </si>
  <si>
    <t>2. The finals is a tie break between 1st &amp; 2nd; 3rd &amp; 4th; 5th &amp; 6th</t>
  </si>
  <si>
    <t>3.  It is a highly competitive draw because five players can win.  Families come support as exciting tennis is gauranteed.</t>
  </si>
  <si>
    <t>Seedings according to Current Rating</t>
  </si>
  <si>
    <t xml:space="preserve">Rating </t>
  </si>
  <si>
    <t>Score</t>
  </si>
  <si>
    <t>Date</t>
  </si>
  <si>
    <t>Tournament</t>
  </si>
  <si>
    <t>Serfontein J</t>
  </si>
  <si>
    <t>Swart U</t>
  </si>
  <si>
    <t>Basson C</t>
  </si>
  <si>
    <t>Serfontein C</t>
  </si>
  <si>
    <t>Rheeder LM</t>
  </si>
  <si>
    <t>Blignaut J</t>
  </si>
  <si>
    <t>Langenhoven M</t>
  </si>
  <si>
    <t>Matches</t>
  </si>
  <si>
    <t>Average</t>
  </si>
  <si>
    <t>ITN Rating</t>
  </si>
  <si>
    <t>25&amp;27Apr</t>
  </si>
  <si>
    <t>injury</t>
  </si>
  <si>
    <t>19&amp;21Mar</t>
  </si>
  <si>
    <t>Roux C</t>
  </si>
  <si>
    <t>Blignaut D</t>
  </si>
  <si>
    <t>Fivas S</t>
  </si>
  <si>
    <t>Start poimt</t>
  </si>
  <si>
    <t>Improvement</t>
  </si>
  <si>
    <t>Fivaz</t>
  </si>
  <si>
    <t>Mills J</t>
  </si>
  <si>
    <t>Strydom M</t>
  </si>
  <si>
    <t>Taylor T</t>
  </si>
  <si>
    <t>Lategaan D</t>
  </si>
  <si>
    <t>Park J</t>
  </si>
  <si>
    <t>Treurits H</t>
  </si>
  <si>
    <t>Walters S</t>
  </si>
  <si>
    <t>Steyl B</t>
  </si>
  <si>
    <t>Davel J</t>
  </si>
  <si>
    <t>Engelbrecht H</t>
  </si>
  <si>
    <t>Trutens H</t>
  </si>
  <si>
    <t>Maritz R</t>
  </si>
  <si>
    <t>van Zyl J</t>
  </si>
  <si>
    <t>vEmmanisU</t>
  </si>
  <si>
    <t>de Villiers M</t>
  </si>
  <si>
    <t>Saravic M</t>
  </si>
  <si>
    <t>Starke P</t>
  </si>
  <si>
    <t>25&amp;27Jun</t>
  </si>
  <si>
    <t>Wurm E</t>
  </si>
  <si>
    <t>Park Jiyu</t>
  </si>
  <si>
    <t>Njubulu</t>
  </si>
  <si>
    <t>Vorster L</t>
  </si>
  <si>
    <t>vNiekerk R</t>
  </si>
  <si>
    <t>Stark P</t>
  </si>
  <si>
    <t>LangenhovenM</t>
  </si>
  <si>
    <t>Sarovic Y</t>
  </si>
  <si>
    <t>vVeijrenS</t>
  </si>
  <si>
    <t>Lamprecht J</t>
  </si>
  <si>
    <t>9&amp;11Jul16</t>
  </si>
  <si>
    <t>Hanin L</t>
  </si>
  <si>
    <t>Hanin T</t>
  </si>
  <si>
    <t>Grant E</t>
  </si>
  <si>
    <t>Khumalo Z</t>
  </si>
  <si>
    <t>Holder C</t>
  </si>
  <si>
    <t>Paul E</t>
  </si>
  <si>
    <t>Kriel A</t>
  </si>
  <si>
    <t>ITN</t>
  </si>
  <si>
    <t>Previous CR</t>
  </si>
  <si>
    <t>Revised date</t>
  </si>
  <si>
    <t>JvRensburg S</t>
  </si>
  <si>
    <t>Kleingeld E</t>
  </si>
  <si>
    <t>Geldenhuys C</t>
  </si>
  <si>
    <t>Barnard R</t>
  </si>
  <si>
    <t>vStaden A</t>
  </si>
  <si>
    <t>Funk U</t>
  </si>
  <si>
    <t>de Koning JJ</t>
  </si>
  <si>
    <t>Current Rate</t>
  </si>
  <si>
    <t>27&amp;29Jun</t>
  </si>
  <si>
    <t>Bouwer D-P</t>
  </si>
  <si>
    <t>Steenkamp A</t>
  </si>
  <si>
    <t>van Aardt L</t>
  </si>
  <si>
    <t>Fivas M</t>
  </si>
  <si>
    <t>Phelps C</t>
  </si>
  <si>
    <t>Werner R</t>
  </si>
  <si>
    <t>25&amp;26Sep</t>
  </si>
  <si>
    <t>Koekemoer W</t>
  </si>
  <si>
    <t>4&amp;5Dec15</t>
  </si>
  <si>
    <t>Korf H</t>
  </si>
  <si>
    <t>Swart N</t>
  </si>
  <si>
    <t>vSchoor U</t>
  </si>
  <si>
    <t>2&amp;4Apr16</t>
  </si>
  <si>
    <t>Matthee L</t>
  </si>
  <si>
    <t>Championships</t>
  </si>
  <si>
    <t>Barnard D</t>
  </si>
  <si>
    <t>29&amp;30Jan16</t>
  </si>
  <si>
    <t>Cilliers E</t>
  </si>
  <si>
    <t>Ferreira R</t>
  </si>
  <si>
    <t>Willemse C</t>
  </si>
  <si>
    <t>Eveleigh H</t>
  </si>
  <si>
    <t>v Schoor D</t>
  </si>
  <si>
    <t>de Koning J</t>
  </si>
  <si>
    <t>Du Toit Henk</t>
  </si>
  <si>
    <t>Heyns C</t>
  </si>
  <si>
    <t>Henning N</t>
  </si>
  <si>
    <t>Engelbrecht A</t>
  </si>
  <si>
    <t>du Toit H</t>
  </si>
  <si>
    <t>Goosen S</t>
  </si>
  <si>
    <t>Beukman G</t>
  </si>
  <si>
    <t>Werner C</t>
  </si>
  <si>
    <t>Mahlase S</t>
  </si>
  <si>
    <t>Claasen H</t>
  </si>
  <si>
    <t>Smit L</t>
  </si>
  <si>
    <t>vHeerden N</t>
  </si>
  <si>
    <t>Smit I</t>
  </si>
  <si>
    <t>Kroezen D</t>
  </si>
  <si>
    <t>vNiekerkP</t>
  </si>
  <si>
    <t>GezernikR</t>
  </si>
  <si>
    <t>Mahlasi S</t>
  </si>
  <si>
    <t>Malan A</t>
  </si>
  <si>
    <t>Goebel J</t>
  </si>
  <si>
    <t>vMeyeren B</t>
  </si>
  <si>
    <t>LangenhovenL</t>
  </si>
  <si>
    <t>Bornman C</t>
  </si>
  <si>
    <t>1</t>
  </si>
  <si>
    <t>Nice K</t>
  </si>
  <si>
    <t>Langhenhoven L</t>
  </si>
  <si>
    <t>duRaan C</t>
  </si>
  <si>
    <t>19&amp;20Aug16</t>
  </si>
  <si>
    <t>de Kock A</t>
  </si>
  <si>
    <t>Du Toit H</t>
  </si>
  <si>
    <t>Heyns A</t>
  </si>
  <si>
    <t>Marco F</t>
  </si>
  <si>
    <t>Kimmi B</t>
  </si>
  <si>
    <t>Rohnan H</t>
  </si>
  <si>
    <t>C.Bornman</t>
  </si>
  <si>
    <t>deVilliers C</t>
  </si>
  <si>
    <t>Beeslaer K</t>
  </si>
  <si>
    <t>C.Serfontein</t>
  </si>
  <si>
    <t>M.deVilliers</t>
  </si>
  <si>
    <t>S. Goosen</t>
  </si>
  <si>
    <t>U. Funk</t>
  </si>
  <si>
    <t>M. duRaan</t>
  </si>
  <si>
    <t>17&amp;18Jul</t>
  </si>
  <si>
    <t>C. Burger</t>
  </si>
  <si>
    <t>D. Blignaut</t>
  </si>
  <si>
    <t>J. Mills</t>
  </si>
  <si>
    <t>T. Taylor</t>
  </si>
  <si>
    <t>H. du Toit</t>
  </si>
  <si>
    <t>8 &amp;10 Aug</t>
  </si>
  <si>
    <t>G. Beukman</t>
  </si>
  <si>
    <t>Louwrens R</t>
  </si>
  <si>
    <t>4&amp;5Jan16</t>
  </si>
  <si>
    <t>Scholtz E</t>
  </si>
  <si>
    <t>Engelbrecht M</t>
  </si>
  <si>
    <t>Jacobs J</t>
  </si>
  <si>
    <t>BezuidenhoutC</t>
  </si>
  <si>
    <t>Rossouw Z</t>
  </si>
  <si>
    <t>Kroezen M</t>
  </si>
  <si>
    <t>Scholtz K</t>
  </si>
  <si>
    <t>deViliers M</t>
  </si>
  <si>
    <t>Cronje JM</t>
  </si>
  <si>
    <t>deBruyn E</t>
  </si>
  <si>
    <t>vd Merwe K</t>
  </si>
  <si>
    <t>du Raan M</t>
  </si>
  <si>
    <t>Pienaar D</t>
  </si>
  <si>
    <t>Janse van Rensburg S</t>
  </si>
  <si>
    <t>EngelbrechtM</t>
  </si>
  <si>
    <t>Smit S</t>
  </si>
  <si>
    <t>de Kock L</t>
  </si>
  <si>
    <t>Fourie D</t>
  </si>
  <si>
    <t>vdMerwe K</t>
  </si>
  <si>
    <t>B. Steyl</t>
  </si>
  <si>
    <t>M. Funk</t>
  </si>
  <si>
    <t>P. vNiekerk</t>
  </si>
  <si>
    <t>C. Scheepers</t>
  </si>
  <si>
    <t>A. deKock</t>
  </si>
  <si>
    <t>P.vNiekerk</t>
  </si>
  <si>
    <t>W. Short</t>
  </si>
  <si>
    <t>E. Jones</t>
  </si>
  <si>
    <t>E. Botes</t>
  </si>
  <si>
    <t>E.Wurm</t>
  </si>
  <si>
    <t>L.Matthee</t>
  </si>
  <si>
    <t>Gerber C</t>
  </si>
  <si>
    <t>JvRensburgJ</t>
  </si>
  <si>
    <t>Langenhoven L</t>
  </si>
  <si>
    <t>vd Berg A</t>
  </si>
  <si>
    <t>vStadenA</t>
  </si>
  <si>
    <t>Scholtz</t>
  </si>
  <si>
    <t>vSchalkwyk</t>
  </si>
  <si>
    <t>Roos J</t>
  </si>
  <si>
    <t>JvVuuren D</t>
  </si>
  <si>
    <t>vSittert Z</t>
  </si>
  <si>
    <t>I-M Kruger</t>
  </si>
  <si>
    <t>R.vEmmanis</t>
  </si>
  <si>
    <t>v Niekerk P</t>
  </si>
  <si>
    <t>9&amp;10 Oct</t>
  </si>
  <si>
    <t>Basson M</t>
  </si>
  <si>
    <t>Prinsloo L</t>
  </si>
  <si>
    <t>Bothma F</t>
  </si>
  <si>
    <t>Scheepers C</t>
  </si>
  <si>
    <t>Breytenbach N</t>
  </si>
  <si>
    <t>Buitendach K</t>
  </si>
  <si>
    <t>Basson I</t>
  </si>
  <si>
    <t>Smit Carli</t>
  </si>
  <si>
    <t>Smit Lana</t>
  </si>
  <si>
    <t>v Zyl Juhnè</t>
  </si>
  <si>
    <t>Malan Anke</t>
  </si>
  <si>
    <t>Vemmanis R</t>
  </si>
  <si>
    <t>L. De Kock</t>
  </si>
  <si>
    <t>I. Smit</t>
  </si>
  <si>
    <t>K. Nice</t>
  </si>
  <si>
    <t>A. Nel</t>
  </si>
  <si>
    <t>D.Barendse</t>
  </si>
  <si>
    <t>Tamzyn</t>
  </si>
  <si>
    <t>Pretorius L</t>
  </si>
  <si>
    <t>DeVilliers K</t>
  </si>
  <si>
    <t>Engelbrecht</t>
  </si>
  <si>
    <t>14&amp;15Aug</t>
  </si>
  <si>
    <t>Steyl L</t>
  </si>
  <si>
    <t>Mokoka O</t>
  </si>
  <si>
    <t>vNiekerk</t>
  </si>
  <si>
    <t>F. Bothma</t>
  </si>
  <si>
    <t>R. Harris</t>
  </si>
  <si>
    <t>L. v Aardt</t>
  </si>
  <si>
    <t>Prinsloo L-A</t>
  </si>
  <si>
    <t xml:space="preserve">vNiekerk </t>
  </si>
  <si>
    <t>de Villiers C</t>
  </si>
  <si>
    <t>Start point</t>
  </si>
  <si>
    <t>du Raan</t>
  </si>
  <si>
    <t>Willemse F</t>
  </si>
  <si>
    <t>Kruger L:</t>
  </si>
  <si>
    <t>vSchalkwyk D</t>
  </si>
  <si>
    <t>Serfontein E</t>
  </si>
  <si>
    <t>20.21&amp;29Aug</t>
  </si>
  <si>
    <t>Ebersohn C</t>
  </si>
  <si>
    <t>de Bruyn E</t>
  </si>
  <si>
    <t>de Bruyn S</t>
  </si>
  <si>
    <t>Alderslade D</t>
  </si>
  <si>
    <t>E. Kleingeld</t>
  </si>
  <si>
    <t>D. vSchoor</t>
  </si>
  <si>
    <t>M. du Toit</t>
  </si>
  <si>
    <t>I. Kroese</t>
  </si>
  <si>
    <t>D. Alderslade</t>
  </si>
  <si>
    <t>L. Bothma</t>
  </si>
  <si>
    <t>L. duToit</t>
  </si>
  <si>
    <t>M. duToit</t>
  </si>
  <si>
    <t>N.Breytenbach</t>
  </si>
  <si>
    <t>A.vd Berg</t>
  </si>
  <si>
    <t>E. deBruyn</t>
  </si>
  <si>
    <t>C.deVilliers</t>
  </si>
  <si>
    <t>Bernard</t>
  </si>
  <si>
    <t>Coetzee H</t>
  </si>
  <si>
    <t>KleingeldE</t>
  </si>
  <si>
    <t>deVilliersC</t>
  </si>
  <si>
    <t>Bezuidenhout C</t>
  </si>
  <si>
    <t>BornmanC</t>
  </si>
  <si>
    <t xml:space="preserve">Nice K </t>
  </si>
  <si>
    <t>Ferreira V</t>
  </si>
  <si>
    <t>Eckhardt</t>
  </si>
  <si>
    <t>J.vd Merwe</t>
  </si>
  <si>
    <t>Botes E</t>
  </si>
  <si>
    <t>30Apr2May</t>
  </si>
  <si>
    <t>JRensburgS</t>
  </si>
  <si>
    <t xml:space="preserve">Kroese </t>
  </si>
  <si>
    <t>Revised</t>
  </si>
  <si>
    <t>Kroese G</t>
  </si>
  <si>
    <t>van Staden A</t>
  </si>
  <si>
    <t>Geourgiuev S</t>
  </si>
  <si>
    <t>vAswegen H</t>
  </si>
  <si>
    <t>vSchoor D</t>
  </si>
  <si>
    <t>Pretorius W</t>
  </si>
  <si>
    <t>C. Phelps</t>
  </si>
  <si>
    <t>Z. Bischhoff</t>
  </si>
  <si>
    <t>C. de Villiers</t>
  </si>
  <si>
    <t>B. Fraser</t>
  </si>
  <si>
    <t>vdMerwe B</t>
  </si>
  <si>
    <t>jvRensburg B</t>
  </si>
  <si>
    <t>28&amp;29Dec</t>
  </si>
  <si>
    <t>vHeerdenN</t>
  </si>
  <si>
    <t>deBruynE</t>
  </si>
  <si>
    <t>Roberts S</t>
  </si>
  <si>
    <t>Schutte J</t>
  </si>
  <si>
    <t>deBruynS</t>
  </si>
  <si>
    <t>Erasmus D</t>
  </si>
  <si>
    <t>Maritz E</t>
  </si>
  <si>
    <t>Carroll D</t>
  </si>
  <si>
    <t>Rheeder R</t>
  </si>
  <si>
    <t>Beat Shandre and Njubulo once.</t>
  </si>
  <si>
    <t>Beat Shandre 3 times; Njubulo once; Josua once</t>
  </si>
  <si>
    <t>Beat Njubulo once</t>
  </si>
  <si>
    <t>Wins</t>
  </si>
  <si>
    <t>Losses</t>
  </si>
  <si>
    <t>Alderslade</t>
  </si>
  <si>
    <t>Dean</t>
  </si>
  <si>
    <t>vd Berg C</t>
  </si>
  <si>
    <t>du Toit L</t>
  </si>
  <si>
    <t>Chetty K</t>
  </si>
  <si>
    <t>Wilkens B</t>
  </si>
  <si>
    <t>vdLinde R</t>
  </si>
  <si>
    <t>L. du Toit</t>
  </si>
  <si>
    <t>Alusala</t>
  </si>
  <si>
    <t>Illoke</t>
  </si>
  <si>
    <t>Badenhorst</t>
  </si>
  <si>
    <t>Marnus</t>
  </si>
  <si>
    <t>vd Merwe B</t>
  </si>
  <si>
    <t>Barendse</t>
  </si>
  <si>
    <t>Donee</t>
  </si>
  <si>
    <t>A. van Zyl</t>
  </si>
  <si>
    <t>L. Smit</t>
  </si>
  <si>
    <t>U.vEmmanis</t>
  </si>
  <si>
    <t xml:space="preserve">Basson </t>
  </si>
  <si>
    <t>Christon</t>
  </si>
  <si>
    <t>deVilliers M</t>
  </si>
  <si>
    <t>Dixon R</t>
  </si>
  <si>
    <t>Basson</t>
  </si>
  <si>
    <t>Isabella</t>
  </si>
  <si>
    <t>Park Y</t>
  </si>
  <si>
    <t>Haun Leo</t>
  </si>
  <si>
    <t>Beeslaer</t>
  </si>
  <si>
    <t>Kian</t>
  </si>
  <si>
    <t>Lourens R</t>
  </si>
  <si>
    <t>Beukman</t>
  </si>
  <si>
    <t>Gerhard</t>
  </si>
  <si>
    <t>R. Gezernik</t>
  </si>
  <si>
    <t>v Aardt L</t>
  </si>
  <si>
    <t>DeKoning J</t>
  </si>
  <si>
    <t>Bezuidenhout</t>
  </si>
  <si>
    <t>Corneil</t>
  </si>
  <si>
    <t>Jacbs J</t>
  </si>
  <si>
    <t>Bischhoff</t>
  </si>
  <si>
    <t>Zaskia</t>
  </si>
  <si>
    <t>Blake</t>
  </si>
  <si>
    <t>De Wet</t>
  </si>
  <si>
    <t>Blignaut</t>
  </si>
  <si>
    <t>Jean</t>
  </si>
  <si>
    <t>Huan L</t>
  </si>
  <si>
    <t>Divan</t>
  </si>
  <si>
    <t>Kruger I-M</t>
  </si>
  <si>
    <t>Jurie</t>
  </si>
  <si>
    <t>Bornman</t>
  </si>
  <si>
    <t>Christiaan</t>
  </si>
  <si>
    <t>Matthis M</t>
  </si>
  <si>
    <t>Dekker F</t>
  </si>
  <si>
    <t>GeldenhuysC</t>
  </si>
  <si>
    <t>RossouwZ</t>
  </si>
  <si>
    <t>Botes</t>
  </si>
  <si>
    <t>Edmond</t>
  </si>
  <si>
    <t>van Dyk M</t>
  </si>
  <si>
    <t>Bothma</t>
  </si>
  <si>
    <t>Francè</t>
  </si>
  <si>
    <t>Gueorguieva S</t>
  </si>
  <si>
    <t>vEmmenis U</t>
  </si>
  <si>
    <t>Blom M</t>
  </si>
  <si>
    <t>Smit C</t>
  </si>
  <si>
    <t>Smit P</t>
  </si>
  <si>
    <t>van Zijl J</t>
  </si>
  <si>
    <t>deVillierC</t>
  </si>
  <si>
    <t>Champs2016</t>
  </si>
  <si>
    <t>Champs23Jan</t>
  </si>
  <si>
    <t>12&amp;13Aug16</t>
  </si>
  <si>
    <t>Lenè</t>
  </si>
  <si>
    <t>Breytenbach</t>
  </si>
  <si>
    <t>KoekemoerC</t>
  </si>
  <si>
    <t>DuPreez K</t>
  </si>
  <si>
    <t>Bouwer</t>
  </si>
  <si>
    <t>Dirk -Pier</t>
  </si>
  <si>
    <t>Bredenkamp</t>
  </si>
  <si>
    <t>Kari</t>
  </si>
  <si>
    <t>Nina</t>
  </si>
  <si>
    <t>Robertse C</t>
  </si>
  <si>
    <t>de Villiers K</t>
  </si>
  <si>
    <t>Bredenkamp K</t>
  </si>
  <si>
    <t>vEmmenisU</t>
  </si>
  <si>
    <t>Kleynhans E</t>
  </si>
  <si>
    <t>Koekemoer w</t>
  </si>
  <si>
    <t>Alderslade d</t>
  </si>
  <si>
    <t>Chetty D</t>
  </si>
  <si>
    <t>VermaakD</t>
  </si>
  <si>
    <t>Bothma L</t>
  </si>
  <si>
    <t>Leonard T</t>
  </si>
  <si>
    <t>Meier M-M</t>
  </si>
  <si>
    <t>Buitendach</t>
  </si>
  <si>
    <t>Kimberleigh</t>
  </si>
  <si>
    <t>Diedericks M</t>
  </si>
  <si>
    <t>Hayes M</t>
  </si>
  <si>
    <t>Castelyn A</t>
  </si>
  <si>
    <t>Sick</t>
  </si>
  <si>
    <t>Funk M</t>
  </si>
  <si>
    <t>Claassen H</t>
  </si>
  <si>
    <t>Burger</t>
  </si>
  <si>
    <t>Cornè</t>
  </si>
  <si>
    <t>Carroll</t>
  </si>
  <si>
    <t>Dylan</t>
  </si>
  <si>
    <t>Amore</t>
  </si>
  <si>
    <t>Scheepers</t>
  </si>
  <si>
    <t>Cilliers</t>
  </si>
  <si>
    <t>Estian</t>
  </si>
  <si>
    <t>Waldo</t>
  </si>
  <si>
    <t>Kuyler. H</t>
  </si>
  <si>
    <t>Swanepoel A</t>
  </si>
  <si>
    <t>Claassen</t>
  </si>
  <si>
    <t>Adri</t>
  </si>
  <si>
    <t>v Staden A</t>
  </si>
  <si>
    <t>Helga</t>
  </si>
  <si>
    <t>ClaassenA</t>
  </si>
  <si>
    <t>Hugo</t>
  </si>
  <si>
    <t>JM</t>
  </si>
  <si>
    <t xml:space="preserve">Cronje JM </t>
  </si>
  <si>
    <t>forfeit</t>
  </si>
  <si>
    <t>Cronje</t>
  </si>
  <si>
    <t>Davel</t>
  </si>
  <si>
    <t>Jana</t>
  </si>
  <si>
    <t>de Bruyn</t>
  </si>
  <si>
    <t>Sheldon</t>
  </si>
  <si>
    <t>deBruyn</t>
  </si>
  <si>
    <t>van Wyk A</t>
  </si>
  <si>
    <t>Eduan</t>
  </si>
  <si>
    <t>De Bruyn</t>
  </si>
  <si>
    <t>Bester H</t>
  </si>
  <si>
    <t>de Kock</t>
  </si>
  <si>
    <t>Leanke</t>
  </si>
  <si>
    <t>Gueorguieva</t>
  </si>
  <si>
    <t>N.v Heerden</t>
  </si>
  <si>
    <t>Anrich</t>
  </si>
  <si>
    <t>de Koning</t>
  </si>
  <si>
    <t>JJ</t>
  </si>
  <si>
    <t>duToit Henk</t>
  </si>
  <si>
    <t>de Villiers</t>
  </si>
  <si>
    <t>Kaylin</t>
  </si>
  <si>
    <t>Carli</t>
  </si>
  <si>
    <t>N.vHeerden</t>
  </si>
  <si>
    <t>M.van Dyk</t>
  </si>
  <si>
    <t>Claasen A</t>
  </si>
  <si>
    <t>deVilliers</t>
  </si>
  <si>
    <t>Michael</t>
  </si>
  <si>
    <t>R.Gezernik</t>
  </si>
  <si>
    <t>Dixon</t>
  </si>
  <si>
    <t>Ruben</t>
  </si>
  <si>
    <t>du Toit</t>
  </si>
  <si>
    <t>Louwrens</t>
  </si>
  <si>
    <t>vd Berc C</t>
  </si>
  <si>
    <t>Bruitenbach N</t>
  </si>
  <si>
    <t>Henk</t>
  </si>
  <si>
    <t>JJ de K</t>
  </si>
  <si>
    <t>U. Stoltz</t>
  </si>
  <si>
    <t>KoekemoerW</t>
  </si>
  <si>
    <t>du Preez T</t>
  </si>
  <si>
    <t>DuPreez</t>
  </si>
  <si>
    <t>Kristy</t>
  </si>
  <si>
    <t>JvRensburgD</t>
  </si>
  <si>
    <t>Chanè</t>
  </si>
  <si>
    <t>Hardus</t>
  </si>
  <si>
    <t>Minè</t>
  </si>
  <si>
    <t>Le Roux J</t>
  </si>
  <si>
    <t>vanZyl A</t>
  </si>
  <si>
    <t>Champs</t>
  </si>
  <si>
    <t>vEmmanis R</t>
  </si>
  <si>
    <t>Erasmus</t>
  </si>
  <si>
    <t>Hanno</t>
  </si>
  <si>
    <t xml:space="preserve">Eveleigh H </t>
  </si>
  <si>
    <t>Faure</t>
  </si>
  <si>
    <t>Leanè</t>
  </si>
  <si>
    <t>Leane</t>
  </si>
  <si>
    <t>Ferriera</t>
  </si>
  <si>
    <t>Vian</t>
  </si>
  <si>
    <t>Fourie</t>
  </si>
  <si>
    <t>Dekker</t>
  </si>
  <si>
    <t>Funk</t>
  </si>
  <si>
    <t>Marinette</t>
  </si>
  <si>
    <t>tie</t>
  </si>
  <si>
    <t>Labuschagne D</t>
  </si>
  <si>
    <t>Geldenhuys</t>
  </si>
  <si>
    <t>Conrad</t>
  </si>
  <si>
    <t>Gerber</t>
  </si>
  <si>
    <t>Cobus</t>
  </si>
  <si>
    <t>Goebel</t>
  </si>
  <si>
    <t>Jaden</t>
  </si>
  <si>
    <t>Goosen</t>
  </si>
  <si>
    <t>Stefan</t>
  </si>
  <si>
    <t>Steenkamp R</t>
  </si>
  <si>
    <t>Grant</t>
  </si>
  <si>
    <t>Emma</t>
  </si>
  <si>
    <t>Simona</t>
  </si>
  <si>
    <t>Hanin</t>
  </si>
  <si>
    <t>Lukas</t>
  </si>
  <si>
    <t>Thomas</t>
  </si>
  <si>
    <t xml:space="preserve">Heyns </t>
  </si>
  <si>
    <t>Alex</t>
  </si>
  <si>
    <t>vd Bank M</t>
  </si>
  <si>
    <t>Holder</t>
  </si>
  <si>
    <t>Cullen</t>
  </si>
  <si>
    <t>Homan</t>
  </si>
  <si>
    <t>Chris</t>
  </si>
  <si>
    <t>Huan</t>
  </si>
  <si>
    <t>Leo</t>
  </si>
  <si>
    <t>Jacobs</t>
  </si>
  <si>
    <t>Janè</t>
  </si>
  <si>
    <t>JvRensburg</t>
  </si>
  <si>
    <t>Jonk</t>
  </si>
  <si>
    <t>Nikola</t>
  </si>
  <si>
    <t>Oberholzer R</t>
  </si>
  <si>
    <t>Kunert M</t>
  </si>
  <si>
    <t>Jordaan M</t>
  </si>
  <si>
    <t>Mia</t>
  </si>
  <si>
    <t>Brendon</t>
  </si>
  <si>
    <t>Jacques</t>
  </si>
  <si>
    <t>Khumalo</t>
  </si>
  <si>
    <t>Zama</t>
  </si>
  <si>
    <t>Kleingeld</t>
  </si>
  <si>
    <t>JvRensburgS</t>
  </si>
  <si>
    <t>Alderslave D</t>
  </si>
  <si>
    <t>Koekemoer</t>
  </si>
  <si>
    <t>Wian</t>
  </si>
  <si>
    <t>Kleyngeld e</t>
  </si>
  <si>
    <t>Korf</t>
  </si>
  <si>
    <t>Kriel</t>
  </si>
  <si>
    <t>Alexander</t>
  </si>
  <si>
    <t>KhumaloZ</t>
  </si>
  <si>
    <t>Gerard</t>
  </si>
  <si>
    <t>Badenhorst M</t>
  </si>
  <si>
    <t>Derick</t>
  </si>
  <si>
    <t xml:space="preserve">Kroezen D </t>
  </si>
  <si>
    <t>Monty</t>
  </si>
  <si>
    <t xml:space="preserve">Kroezen M </t>
  </si>
  <si>
    <t>Kruger</t>
  </si>
  <si>
    <t>Ida-Mari</t>
  </si>
  <si>
    <t>Jonk N</t>
  </si>
  <si>
    <t>Ida-Marie</t>
  </si>
  <si>
    <t>Kuyler</t>
  </si>
  <si>
    <t>Heinrich</t>
  </si>
  <si>
    <t>Cilliers W</t>
  </si>
  <si>
    <t>Labuschagne</t>
  </si>
  <si>
    <t>Danè</t>
  </si>
  <si>
    <t>Lamprecht</t>
  </si>
  <si>
    <t>Langenhoven</t>
  </si>
  <si>
    <t>Lehan</t>
  </si>
  <si>
    <t xml:space="preserve">Langenhoven </t>
  </si>
  <si>
    <t>Monique</t>
  </si>
  <si>
    <t>Lategaan</t>
  </si>
  <si>
    <t>Daniel</t>
  </si>
  <si>
    <t>Leonard</t>
  </si>
  <si>
    <t>Tristan</t>
  </si>
  <si>
    <t>Joanè</t>
  </si>
  <si>
    <t>Lourens</t>
  </si>
  <si>
    <t>Ruard</t>
  </si>
  <si>
    <t>Mahlase</t>
  </si>
  <si>
    <t>Sedi</t>
  </si>
  <si>
    <t>vZyl Juhnè</t>
  </si>
  <si>
    <t>Makoka O</t>
  </si>
  <si>
    <t>Makoka</t>
  </si>
  <si>
    <t>Ofentsie</t>
  </si>
  <si>
    <t>Malan</t>
  </si>
  <si>
    <t>Anke</t>
  </si>
  <si>
    <t>van Emmanis R</t>
  </si>
  <si>
    <t>J. Stander</t>
  </si>
  <si>
    <t>Lana Smit</t>
  </si>
  <si>
    <t>Maritz</t>
  </si>
  <si>
    <t>Evan</t>
  </si>
  <si>
    <t>Matthee</t>
  </si>
  <si>
    <t>Lawrence</t>
  </si>
  <si>
    <t>Michelle</t>
  </si>
  <si>
    <t>Mills</t>
  </si>
  <si>
    <t>Jodie</t>
  </si>
  <si>
    <t>Jody</t>
  </si>
  <si>
    <t>Mokoka</t>
  </si>
  <si>
    <t>Onkgopotse</t>
  </si>
  <si>
    <t>Nice</t>
  </si>
  <si>
    <t>Kristi</t>
  </si>
  <si>
    <t>Kirsti</t>
  </si>
  <si>
    <t>Kirsty</t>
  </si>
  <si>
    <t>Park</t>
  </si>
  <si>
    <t>Jiwon</t>
  </si>
  <si>
    <t>Jiyu</t>
  </si>
  <si>
    <t>Ernst</t>
  </si>
  <si>
    <t>Phelps</t>
  </si>
  <si>
    <t>Colson</t>
  </si>
  <si>
    <t>Pretorius</t>
  </si>
  <si>
    <t>Leandri</t>
  </si>
  <si>
    <t>Prinsloo</t>
  </si>
  <si>
    <t>Le-Ann</t>
  </si>
  <si>
    <t>vdBerg d</t>
  </si>
  <si>
    <t>Rheeder</t>
  </si>
  <si>
    <t>Lise-Marie</t>
  </si>
  <si>
    <t>Rudolph</t>
  </si>
  <si>
    <t>Forfeit</t>
  </si>
  <si>
    <t>Roberts</t>
  </si>
  <si>
    <t>Stephan</t>
  </si>
  <si>
    <t>Rossouw</t>
  </si>
  <si>
    <t>Zandrè</t>
  </si>
  <si>
    <t>Roux</t>
  </si>
  <si>
    <t>Cornelia</t>
  </si>
  <si>
    <t>Jovan</t>
  </si>
  <si>
    <t>Clarissa</t>
  </si>
  <si>
    <t>Castelyn</t>
  </si>
  <si>
    <t>Clarisse</t>
  </si>
  <si>
    <t>Elanie</t>
  </si>
  <si>
    <t>Kay-lee</t>
  </si>
  <si>
    <t>Schutte</t>
  </si>
  <si>
    <t>Jan</t>
  </si>
  <si>
    <t>Serfontein</t>
  </si>
  <si>
    <t>Joshua</t>
  </si>
  <si>
    <t>deKonining J</t>
  </si>
  <si>
    <t>Ewert</t>
  </si>
  <si>
    <t>Short</t>
  </si>
  <si>
    <t>Westley</t>
  </si>
  <si>
    <t>Smit</t>
  </si>
  <si>
    <t>van Emmanis</t>
  </si>
  <si>
    <t>Lana</t>
  </si>
  <si>
    <t>K.Smit</t>
  </si>
  <si>
    <t>A. Malan</t>
  </si>
  <si>
    <t>Kayla</t>
  </si>
  <si>
    <t>Ingrid</t>
  </si>
  <si>
    <t>Starke</t>
  </si>
  <si>
    <t>Pieter</t>
  </si>
  <si>
    <t>Steenkamp</t>
  </si>
  <si>
    <t>Anton</t>
  </si>
  <si>
    <t>Rikus</t>
  </si>
  <si>
    <t>Steyl</t>
  </si>
  <si>
    <t>Burnett</t>
  </si>
  <si>
    <t>o</t>
  </si>
  <si>
    <t>Liza</t>
  </si>
  <si>
    <t>Lize</t>
  </si>
  <si>
    <t>Strydom</t>
  </si>
  <si>
    <t>Swannepoel</t>
  </si>
  <si>
    <t>Andreas</t>
  </si>
  <si>
    <t>Swart</t>
  </si>
  <si>
    <t>Nicole</t>
  </si>
  <si>
    <t>Treutens</t>
  </si>
  <si>
    <t>Hayley</t>
  </si>
  <si>
    <t>van Aardt</t>
  </si>
  <si>
    <t>van Dyk</t>
  </si>
  <si>
    <t>Marizanne</t>
  </si>
  <si>
    <t>van Schoor</t>
  </si>
  <si>
    <t xml:space="preserve">van Schoor </t>
  </si>
  <si>
    <t>vStaden</t>
  </si>
  <si>
    <t>Andrè</t>
  </si>
  <si>
    <t>Alusala I</t>
  </si>
  <si>
    <t>v Staden</t>
  </si>
  <si>
    <t>van Wyk</t>
  </si>
  <si>
    <t>Aidan</t>
  </si>
  <si>
    <t>van Zyl</t>
  </si>
  <si>
    <t>Juhnè</t>
  </si>
  <si>
    <t>Mehlasi S</t>
  </si>
  <si>
    <t>Anchen</t>
  </si>
  <si>
    <t>vd Bank</t>
  </si>
  <si>
    <t>vd Berg</t>
  </si>
  <si>
    <t>Adriaan</t>
  </si>
  <si>
    <t>Homan C</t>
  </si>
  <si>
    <t>vd Merwe</t>
  </si>
  <si>
    <t>Bertie</t>
  </si>
  <si>
    <t>Juan</t>
  </si>
  <si>
    <t>vdenBerg</t>
  </si>
  <si>
    <t>vdMerwe</t>
  </si>
  <si>
    <t>Koot</t>
  </si>
  <si>
    <t>vMeyeren</t>
  </si>
  <si>
    <t>Brandon</t>
  </si>
  <si>
    <t>Vermaak</t>
  </si>
  <si>
    <t>vHeerden</t>
  </si>
  <si>
    <t>Nadia</t>
  </si>
  <si>
    <t>C.Scheepers</t>
  </si>
  <si>
    <t>Rethe</t>
  </si>
  <si>
    <t>Vorster</t>
  </si>
  <si>
    <t>Larette</t>
  </si>
  <si>
    <t>Dian</t>
  </si>
  <si>
    <t>vSchoor</t>
  </si>
  <si>
    <t>Unè</t>
  </si>
  <si>
    <t>vVeijeren</t>
  </si>
  <si>
    <t>Walters</t>
  </si>
  <si>
    <t>Werner</t>
  </si>
  <si>
    <t>Renè</t>
  </si>
  <si>
    <t>Christoff</t>
  </si>
  <si>
    <t xml:space="preserve">Wurm </t>
  </si>
  <si>
    <t>Ekki</t>
  </si>
  <si>
    <t xml:space="preserve">Wurm  </t>
  </si>
  <si>
    <t>Wurm</t>
  </si>
  <si>
    <t>Total</t>
  </si>
  <si>
    <t>Ratio</t>
  </si>
  <si>
    <t>win/loss</t>
  </si>
  <si>
    <t>Handicap</t>
  </si>
  <si>
    <t>Non-</t>
  </si>
  <si>
    <t>/</t>
  </si>
  <si>
    <t>Win/Loss</t>
  </si>
  <si>
    <t>Win pts</t>
  </si>
  <si>
    <t>Lost pts</t>
  </si>
  <si>
    <t>Match date and points awarded according to ITN Rating Calculation included</t>
  </si>
  <si>
    <t>Match date and points awarded according to ITN Rating Calculation are included</t>
  </si>
  <si>
    <t>Record of losses against opponents in 1&amp;3 October 2016 Tournament before the tournament starts</t>
  </si>
  <si>
    <t>Record of wins against opponents entered into 1&amp;3 Oct Tournament before the tournament starts</t>
  </si>
  <si>
    <t>Player 9</t>
  </si>
  <si>
    <t>1.  We have six paid players of equal strength, but two more players would be ideal.</t>
  </si>
  <si>
    <t>2. The players play for 4.5 hours with little rest so they will be challenged.  I will try and get one more player so players can rest.</t>
  </si>
  <si>
    <t>3. Remember seeding is based on Saturday's results so time schedules for head to head encounters will change.</t>
  </si>
  <si>
    <t>Singles</t>
  </si>
  <si>
    <t>1.  Illustration of how Saturday, 1 October 2016 Schedule is compiled and draft schedule</t>
  </si>
  <si>
    <t>and detailed (date and ITN Rating Calculation Points earned) head to head encounters (wins &amp; losses)</t>
  </si>
  <si>
    <t>Thompson R</t>
  </si>
  <si>
    <t>S1-3&amp;6</t>
  </si>
  <si>
    <t>S2-3&amp;4</t>
  </si>
  <si>
    <t>S3-2&amp;4</t>
  </si>
  <si>
    <t>S3-3&amp;8</t>
  </si>
  <si>
    <t>S4-1&amp;4</t>
  </si>
  <si>
    <t>S4-2&amp;3</t>
  </si>
  <si>
    <t>S4-7&amp;8</t>
  </si>
  <si>
    <t>S5-1&amp;3</t>
  </si>
  <si>
    <t>S5-4&amp;8</t>
  </si>
  <si>
    <t>1. There are six paid players for Saturday.  Roun Thompson committed to play.</t>
  </si>
  <si>
    <t>Thompson</t>
  </si>
  <si>
    <t>Roun</t>
  </si>
  <si>
    <t>Allrounder - Average  of 6 Ladders</t>
  </si>
  <si>
    <t>Date: 20 August 2016</t>
  </si>
  <si>
    <t xml:space="preserve">Number </t>
  </si>
  <si>
    <t>MENTAL Ladder</t>
  </si>
  <si>
    <t>How good</t>
  </si>
  <si>
    <t>Mental</t>
  </si>
  <si>
    <t>Allrounder</t>
  </si>
  <si>
    <t>Ladder</t>
  </si>
  <si>
    <t>TOUGHNESS</t>
  </si>
  <si>
    <t>are you</t>
  </si>
  <si>
    <t>Toughness</t>
  </si>
  <si>
    <t>Ave of 6</t>
  </si>
  <si>
    <t>only without</t>
  </si>
  <si>
    <t>#</t>
  </si>
  <si>
    <t>% ladder</t>
  </si>
  <si>
    <t>Played</t>
  </si>
  <si>
    <t>Ladders</t>
  </si>
  <si>
    <t>SP weight</t>
  </si>
  <si>
    <t>positions</t>
  </si>
  <si>
    <t>since</t>
  </si>
  <si>
    <t>Lastname</t>
  </si>
  <si>
    <t xml:space="preserve">Cronje </t>
  </si>
  <si>
    <t>Ferreira</t>
  </si>
  <si>
    <t>Louis</t>
  </si>
  <si>
    <t>Kunert</t>
  </si>
  <si>
    <t>Madeleine</t>
  </si>
  <si>
    <t>Nel</t>
  </si>
  <si>
    <t>Anè</t>
  </si>
  <si>
    <t>Yovan</t>
  </si>
  <si>
    <t>van der Linde</t>
  </si>
  <si>
    <t>van Staden</t>
  </si>
  <si>
    <t>vAswegen</t>
  </si>
  <si>
    <t>Henning</t>
  </si>
  <si>
    <t>9. Summary of Tennis Report Card as on 20 August 2016 (Seven ladders)</t>
  </si>
  <si>
    <t>Tennis Report Card as on 20 August 2016 (Seven Ladders)</t>
  </si>
  <si>
    <t>Player's Tennis Report Card as on 20 August 2016 (Seven ladders)</t>
  </si>
  <si>
    <t>Vermaak D</t>
  </si>
  <si>
    <t>Yes</t>
  </si>
  <si>
    <t>S1-2&amp;12</t>
  </si>
  <si>
    <t>S2-2&amp;11</t>
  </si>
  <si>
    <t>S3-2&amp;10</t>
  </si>
  <si>
    <t>S4-2&amp;9</t>
  </si>
  <si>
    <t>S5-2&amp;8</t>
  </si>
  <si>
    <t>S6-2&amp;7</t>
  </si>
  <si>
    <t>1. Danè Vermaak the third girl is a late entry.  Because she is seeded #2 the whole schedule had to be redone.  All the head to head match times changed.</t>
  </si>
  <si>
    <t>2. Declan Brunette is undecided whether his family is going on holiday and will only know just before they go.</t>
  </si>
  <si>
    <t>5. Janru Beneke; Marco Fivaz; Rohnan Harris and Paul van Niekerk  are only playing on Monday.</t>
  </si>
  <si>
    <t>3. The seeding of Herman Meier and Clarice Miles could not be done.  Their initial ITN will be decided on Saturday night</t>
  </si>
  <si>
    <t>4. I discovered Jadon Janse van Rensburg played a Good News Tournament on 2nd and 4th of April 2016.  Now I have a Current Rating for him so he can be re-seeded.</t>
  </si>
  <si>
    <t>S7-1&amp;3</t>
  </si>
  <si>
    <t>D8-34812</t>
  </si>
  <si>
    <t>Umpire</t>
  </si>
  <si>
    <t>S7-4&amp;8</t>
  </si>
  <si>
    <t>D7-56910</t>
  </si>
  <si>
    <t>S7-7&amp;11</t>
  </si>
  <si>
    <t>S8-2&amp;5</t>
  </si>
  <si>
    <t>S8-6&amp;9</t>
  </si>
  <si>
    <t>S8-7&amp;10</t>
  </si>
  <si>
    <t>S9-6&amp;12</t>
  </si>
  <si>
    <t>D0-56811</t>
  </si>
  <si>
    <t>S0-2&amp;12</t>
  </si>
  <si>
    <t>S0-4&amp;10</t>
  </si>
  <si>
    <t>D11-261210</t>
  </si>
  <si>
    <t>S11-1&amp;5</t>
  </si>
  <si>
    <t>S11-3&amp;11</t>
  </si>
  <si>
    <t>S11-7&amp;9</t>
  </si>
  <si>
    <t>S12-2&amp;8</t>
  </si>
  <si>
    <t>D12-35911</t>
  </si>
  <si>
    <t>S12-4&amp;6</t>
  </si>
  <si>
    <t>S12-10&amp;12</t>
  </si>
  <si>
    <t>1. Everybody plays a minimum of two singles and a maximum of three doubles with Janru Beneke sitting out three times and three players sitting out once.</t>
  </si>
  <si>
    <t>S9-5&amp;9</t>
  </si>
  <si>
    <t>D9-1247</t>
  </si>
  <si>
    <t>2. If you sit out once you don't play three doubles.  Players who don't sit out play three doubles.  Six players umpire the doubles when they sit out.</t>
  </si>
  <si>
    <t xml:space="preserve">3. There will be 12players playing on Monday.  Janru Beneke will be the number one seed and will only play three matches because he is also playing in </t>
  </si>
  <si>
    <t>5. Declan Brunette is undecided whether his family is going on holiday and will only know just before they go. If he does not play the schedule will be revised.</t>
  </si>
  <si>
    <t>5 games</t>
  </si>
  <si>
    <t xml:space="preserve">2. Draft Schedule for Saturday, 1 October 2016  </t>
  </si>
  <si>
    <t xml:space="preserve">1.  Illustration of how Saturday, 1 October 2016 Schedule is compiled </t>
  </si>
  <si>
    <t>3. Challenges for Saturday, 1st October Green ball Tournament.</t>
  </si>
  <si>
    <t>4. Seedings based on Current Rating and each player's ITN</t>
  </si>
  <si>
    <t>5.  Illustration of how Monday, 3 October 2016 Schedule is compiled and draft schedule</t>
  </si>
  <si>
    <t>5.  Illustration of how Monday, 3 October 2016 Schedule is compiled.</t>
  </si>
  <si>
    <t xml:space="preserve">6. Draft Schedule for Monday, 3 October 2016  </t>
  </si>
  <si>
    <t>7. Challenges for Saturday, 1st October Green ball Tournament.</t>
  </si>
  <si>
    <t>8. Record of a players ITN Rating Calculation since 10 January 2015</t>
  </si>
  <si>
    <t>9. Summary table of historical head to head encounters between opponents destined to play agaist each other on 1 &amp; 3 October 2016.</t>
  </si>
  <si>
    <t>10. Individual players files seperated according to seeding's containing: a graph of players accomplishments (wins)</t>
  </si>
  <si>
    <t>11. Summary of Tennis Report Card as on 20 August 2016 (Seven ladders)</t>
  </si>
  <si>
    <t>2. Draft Schedule for Saturday, 1 October 2016</t>
  </si>
  <si>
    <t>3. Challenges for Saturday, 1st October Gold Group</t>
  </si>
  <si>
    <t>6. Draft Schedule for Monday, 3 October 2016</t>
  </si>
  <si>
    <t>7. Challenges for Monday, 3rd October Gold Group</t>
  </si>
  <si>
    <t>9. Summary table of historical match results of head to head encounters between opponents destined to play against each other on 1 &amp; 3 October 2016.</t>
  </si>
  <si>
    <t>2. Draft Schedule for Saturday, 1 October 2016 (13h55-18h25) - Platinum group</t>
  </si>
  <si>
    <t>3. Challenges for Saturday, 1st October Platinum Group</t>
  </si>
  <si>
    <t>6. Draft Schedule for Monday, 3 October 2016 (13h55-18h25) - Platinum group</t>
  </si>
  <si>
    <t>7. Challenges for Monday, 3rd October Platinum Group</t>
  </si>
  <si>
    <t>Alphabetical list of players tennis report card</t>
  </si>
  <si>
    <t>Average score and latest Current Rating according to ITN formula calculation as on 20 August 2016</t>
  </si>
  <si>
    <t>Win</t>
  </si>
  <si>
    <t>Loss</t>
  </si>
  <si>
    <t>12. The player's points earned for a win or loss depending on the player's ITN as opposed by their opponents ITN</t>
  </si>
  <si>
    <t>Read explanation of an ITN Rating Calculation on the website.</t>
  </si>
  <si>
    <t>Notes</t>
  </si>
  <si>
    <t>? For an ITN will be cleared up on Saturday night when the player will receive an Initial ITN based on match results.</t>
  </si>
  <si>
    <t xml:space="preserve">After 8-10 matches the ITN will be based on the Current Rating.  The current rating after 8-10 matches is also the </t>
  </si>
  <si>
    <t xml:space="preserve">Starting Point Rating.  The Starting Point Rating is a fixed point used to calculate Improvement.  Each player receives </t>
  </si>
  <si>
    <t>a weight based on the Starting Point Rating.  Improvement multiplied by weight = Final Result.  The Final Result is</t>
  </si>
  <si>
    <t xml:space="preserve">the factor used to determine ladder position on the Improvement Ladder.  The Improvement Ladder determines </t>
  </si>
  <si>
    <t>how close a player is to winning the tennis bursary.</t>
  </si>
  <si>
    <t>13. Data/Factors/Ladder positions of players to help decide winners between opponents.</t>
  </si>
  <si>
    <t>Factor</t>
  </si>
  <si>
    <t>Ladder #</t>
  </si>
  <si>
    <t>ITN (International Tennis Number)</t>
  </si>
  <si>
    <t>Starting Point Rating</t>
  </si>
  <si>
    <t>Current Rating</t>
  </si>
  <si>
    <t>Weight</t>
  </si>
  <si>
    <t>Final Result=Improvement X weight</t>
  </si>
  <si>
    <t>Total Wins against all ITN's</t>
  </si>
  <si>
    <t>Total Losses against all ITN's</t>
  </si>
  <si>
    <t>Win/Loss ratio against all ITN's</t>
  </si>
  <si>
    <t>Total Singles Matches</t>
  </si>
  <si>
    <t>Mental toughness Category 0</t>
  </si>
  <si>
    <t>Mental toughness Category 1</t>
  </si>
  <si>
    <t>Mental toughness Category 2</t>
  </si>
  <si>
    <t>Mental toughness Category 3</t>
  </si>
  <si>
    <t>Positive Score for winning</t>
  </si>
  <si>
    <t>Negative Score for losing</t>
  </si>
  <si>
    <t>Final ITN Rating Score</t>
  </si>
  <si>
    <t>Ratio of win pts/loss points</t>
  </si>
  <si>
    <t>IMPROVEMENT LADDER AFTER GOOD NEWS TOURNAMENT - 12&amp;13; 19&amp;20 Aug 16</t>
  </si>
  <si>
    <t>Date: Aug16 Champs</t>
  </si>
  <si>
    <t>Tournaments</t>
  </si>
  <si>
    <t xml:space="preserve">Starting </t>
  </si>
  <si>
    <t xml:space="preserve">Final Result </t>
  </si>
  <si>
    <t xml:space="preserve">Supposed </t>
  </si>
  <si>
    <t>Beat the</t>
  </si>
  <si>
    <t xml:space="preserve">Lost to </t>
  </si>
  <si>
    <t>Beat one</t>
  </si>
  <si>
    <t>Beat two</t>
  </si>
  <si>
    <t>Lost to 2</t>
  </si>
  <si>
    <t>Beat 3</t>
  </si>
  <si>
    <t>Lost to 3</t>
  </si>
  <si>
    <t>Alphabetical</t>
  </si>
  <si>
    <t>Point</t>
  </si>
  <si>
    <t>to</t>
  </si>
  <si>
    <t>same</t>
  </si>
  <si>
    <t>the same</t>
  </si>
  <si>
    <t xml:space="preserve">better </t>
  </si>
  <si>
    <t>one weaker</t>
  </si>
  <si>
    <t>better</t>
  </si>
  <si>
    <t>weaker</t>
  </si>
  <si>
    <t>X weight</t>
  </si>
  <si>
    <t>win</t>
  </si>
  <si>
    <t>Lose</t>
  </si>
  <si>
    <t>rating</t>
  </si>
  <si>
    <t>Category 0</t>
  </si>
  <si>
    <t>Category1</t>
  </si>
  <si>
    <t>Category2</t>
  </si>
  <si>
    <t>Category3</t>
  </si>
  <si>
    <t>A</t>
  </si>
  <si>
    <t>B</t>
  </si>
  <si>
    <t>C</t>
  </si>
  <si>
    <t>D</t>
  </si>
  <si>
    <t>E</t>
  </si>
  <si>
    <t>B-A</t>
  </si>
  <si>
    <t>CXD</t>
  </si>
  <si>
    <t>wins</t>
  </si>
  <si>
    <t>losses</t>
  </si>
  <si>
    <t>ratio</t>
  </si>
  <si>
    <t>loss</t>
  </si>
  <si>
    <t>Positive</t>
  </si>
  <si>
    <t>Negative</t>
  </si>
  <si>
    <t>Final</t>
  </si>
  <si>
    <t>Ratio of</t>
  </si>
  <si>
    <t>win pts</t>
  </si>
  <si>
    <t xml:space="preserve">for </t>
  </si>
  <si>
    <t>to loss</t>
  </si>
  <si>
    <t>pts</t>
  </si>
  <si>
    <t>CURRENT RATING</t>
  </si>
  <si>
    <t>Chronological</t>
  </si>
  <si>
    <t>ALPHABETICAL ORDER OF THE 7 CRITERIA USED FOR THE LADDERS OF THE REPORT CARD</t>
  </si>
  <si>
    <t>IMPROVEMENT INDEX</t>
  </si>
  <si>
    <t xml:space="preserve">Index </t>
  </si>
  <si>
    <t>IMPROVEMENT LADDER AFTER GOOD NEWS TOURNAMENT - 12&amp;13; 19&amp;20 Aug 16 (New Season)</t>
  </si>
  <si>
    <t>LADDER</t>
  </si>
  <si>
    <t>POSITION</t>
  </si>
  <si>
    <t>ON 20Aug</t>
  </si>
  <si>
    <t>MENTAL TOUGHNESS PERCENTAGE LADDER - 12&amp;13; 19&amp;20 Aug 16</t>
  </si>
  <si>
    <t>Date: 12-20 Aug16</t>
  </si>
  <si>
    <t>%</t>
  </si>
  <si>
    <t>HOW GOOD A PLAYER ARE YOU? LADDER</t>
  </si>
  <si>
    <t>against</t>
  </si>
  <si>
    <t>all</t>
  </si>
  <si>
    <t>Ratings</t>
  </si>
  <si>
    <t xml:space="preserve">MENTAL TOUGHNESS SCORE LADDER </t>
  </si>
  <si>
    <t xml:space="preserve">Position </t>
  </si>
  <si>
    <t>on Mental</t>
  </si>
  <si>
    <t>All rounder Ladder (6 Ladders)</t>
  </si>
  <si>
    <t>14. Source document for the tennis report card of players in the tournament</t>
  </si>
  <si>
    <t>15. The criteria for the seven ladders of the report card - 7 ladders of the players playing the tournament.</t>
  </si>
  <si>
    <t>16. Summary of the seven ladders for players in the green ball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</si>
</sst>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#,##0;[Red]\-&quot;R&quot;#,##0"/>
    <numFmt numFmtId="164" formatCode="&quot;R&quot;\ #,##0;[Red]&quot;R&quot;\ \-#,##0"/>
    <numFmt numFmtId="165" formatCode="0.0000"/>
    <numFmt numFmtId="166" formatCode="0.0"/>
    <numFmt numFmtId="167" formatCode="0.0000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8"/>
      <name val="Arial"/>
      <family val="2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u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0"/>
      <name val="Arial"/>
      <family val="2"/>
    </font>
    <font>
      <i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u/>
      <sz val="11"/>
      <color rgb="FF00B05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4" borderId="0" xfId="0" applyFont="1" applyFill="1" applyBorder="1"/>
    <xf numFmtId="0" fontId="3" fillId="4" borderId="1" xfId="0" applyFont="1" applyFill="1" applyBorder="1"/>
    <xf numFmtId="0" fontId="0" fillId="6" borderId="1" xfId="0" applyFill="1" applyBorder="1"/>
    <xf numFmtId="0" fontId="5" fillId="8" borderId="1" xfId="0" applyFont="1" applyFill="1" applyBorder="1" applyAlignment="1"/>
    <xf numFmtId="0" fontId="0" fillId="0" borderId="1" xfId="0" applyBorder="1"/>
    <xf numFmtId="0" fontId="0" fillId="9" borderId="1" xfId="0" applyFill="1" applyBorder="1"/>
    <xf numFmtId="0" fontId="0" fillId="2" borderId="1" xfId="0" applyFill="1" applyBorder="1"/>
    <xf numFmtId="0" fontId="3" fillId="10" borderId="1" xfId="0" applyFont="1" applyFill="1" applyBorder="1"/>
    <xf numFmtId="0" fontId="0" fillId="4" borderId="1" xfId="0" applyFill="1" applyBorder="1"/>
    <xf numFmtId="0" fontId="0" fillId="7" borderId="1" xfId="0" applyFill="1" applyBorder="1"/>
    <xf numFmtId="0" fontId="3" fillId="11" borderId="1" xfId="0" applyFont="1" applyFill="1" applyBorder="1"/>
    <xf numFmtId="0" fontId="0" fillId="12" borderId="1" xfId="0" applyFill="1" applyBorder="1"/>
    <xf numFmtId="0" fontId="0" fillId="13" borderId="1" xfId="0" applyFill="1" applyBorder="1"/>
    <xf numFmtId="0" fontId="0" fillId="17" borderId="1" xfId="0" applyFill="1" applyBorder="1"/>
    <xf numFmtId="0" fontId="0" fillId="16" borderId="1" xfId="0" applyFill="1" applyBorder="1"/>
    <xf numFmtId="0" fontId="0" fillId="11" borderId="1" xfId="0" applyFill="1" applyBorder="1"/>
    <xf numFmtId="0" fontId="0" fillId="3" borderId="1" xfId="0" applyFill="1" applyBorder="1"/>
    <xf numFmtId="0" fontId="3" fillId="16" borderId="1" xfId="0" applyFont="1" applyFill="1" applyBorder="1"/>
    <xf numFmtId="0" fontId="3" fillId="15" borderId="1" xfId="0" applyFont="1" applyFill="1" applyBorder="1"/>
    <xf numFmtId="0" fontId="0" fillId="4" borderId="0" xfId="0" applyFill="1" applyBorder="1"/>
    <xf numFmtId="0" fontId="0" fillId="9" borderId="0" xfId="0" applyFill="1" applyBorder="1"/>
    <xf numFmtId="0" fontId="0" fillId="5" borderId="0" xfId="0" applyFill="1"/>
    <xf numFmtId="0" fontId="0" fillId="15" borderId="1" xfId="0" applyFill="1" applyBorder="1"/>
    <xf numFmtId="0" fontId="5" fillId="11" borderId="1" xfId="0" applyFont="1" applyFill="1" applyBorder="1" applyAlignment="1"/>
    <xf numFmtId="0" fontId="0" fillId="4" borderId="0" xfId="0" applyFill="1"/>
    <xf numFmtId="0" fontId="0" fillId="18" borderId="1" xfId="0" applyFill="1" applyBorder="1"/>
    <xf numFmtId="0" fontId="0" fillId="7" borderId="0" xfId="0" applyFill="1"/>
    <xf numFmtId="0" fontId="0" fillId="13" borderId="0" xfId="0" applyFill="1"/>
    <xf numFmtId="0" fontId="0" fillId="16" borderId="0" xfId="0" applyFill="1"/>
    <xf numFmtId="0" fontId="3" fillId="11" borderId="0" xfId="0" applyFont="1" applyFill="1" applyBorder="1"/>
    <xf numFmtId="0" fontId="0" fillId="18" borderId="0" xfId="0" applyFill="1"/>
    <xf numFmtId="0" fontId="0" fillId="6" borderId="0" xfId="0" applyFill="1"/>
    <xf numFmtId="0" fontId="4" fillId="0" borderId="1" xfId="1" applyFill="1" applyBorder="1" applyAlignment="1" applyProtection="1"/>
    <xf numFmtId="0" fontId="0" fillId="0" borderId="0" xfId="0" applyAlignment="1">
      <alignment horizontal="center"/>
    </xf>
    <xf numFmtId="6" fontId="0" fillId="13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5" borderId="1" xfId="1" applyFont="1" applyFill="1" applyBorder="1" applyAlignment="1" applyProtection="1"/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13" borderId="1" xfId="0" applyNumberFormat="1" applyFill="1" applyBorder="1" applyAlignment="1">
      <alignment horizontal="center"/>
    </xf>
    <xf numFmtId="165" fontId="0" fillId="0" borderId="0" xfId="0" applyNumberFormat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9" borderId="0" xfId="0" applyFill="1"/>
    <xf numFmtId="0" fontId="0" fillId="22" borderId="0" xfId="0" applyFill="1"/>
    <xf numFmtId="0" fontId="0" fillId="23" borderId="0" xfId="0" applyFill="1"/>
    <xf numFmtId="0" fontId="0" fillId="17" borderId="0" xfId="0" applyFill="1"/>
    <xf numFmtId="0" fontId="0" fillId="14" borderId="0" xfId="0" applyFill="1"/>
    <xf numFmtId="0" fontId="0" fillId="3" borderId="0" xfId="0" applyFill="1"/>
    <xf numFmtId="0" fontId="0" fillId="0" borderId="4" xfId="0" applyBorder="1" applyAlignment="1">
      <alignment horizontal="center"/>
    </xf>
    <xf numFmtId="0" fontId="0" fillId="21" borderId="5" xfId="0" applyFill="1" applyBorder="1"/>
    <xf numFmtId="0" fontId="0" fillId="0" borderId="6" xfId="0" applyBorder="1"/>
    <xf numFmtId="0" fontId="0" fillId="6" borderId="5" xfId="0" applyFill="1" applyBorder="1" applyAlignment="1">
      <alignment horizontal="center"/>
    </xf>
    <xf numFmtId="0" fontId="0" fillId="17" borderId="6" xfId="0" applyFill="1" applyBorder="1"/>
    <xf numFmtId="0" fontId="0" fillId="23" borderId="6" xfId="0" applyFill="1" applyBorder="1"/>
    <xf numFmtId="0" fontId="0" fillId="22" borderId="6" xfId="0" applyFill="1" applyBorder="1"/>
    <xf numFmtId="0" fontId="0" fillId="15" borderId="6" xfId="0" applyFill="1" applyBorder="1"/>
    <xf numFmtId="0" fontId="0" fillId="0" borderId="7" xfId="0" applyBorder="1"/>
    <xf numFmtId="0" fontId="0" fillId="15" borderId="5" xfId="0" applyFill="1" applyBorder="1"/>
    <xf numFmtId="0" fontId="0" fillId="21" borderId="6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2" borderId="10" xfId="0" applyFill="1" applyBorder="1"/>
    <xf numFmtId="0" fontId="0" fillId="0" borderId="11" xfId="0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3" borderId="14" xfId="0" applyFill="1" applyBorder="1"/>
    <xf numFmtId="0" fontId="0" fillId="0" borderId="14" xfId="0" applyBorder="1"/>
    <xf numFmtId="0" fontId="0" fillId="15" borderId="14" xfId="0" applyFill="1" applyBorder="1"/>
    <xf numFmtId="0" fontId="0" fillId="21" borderId="14" xfId="0" applyFill="1" applyBorder="1"/>
    <xf numFmtId="0" fontId="0" fillId="17" borderId="14" xfId="0" applyFill="1" applyBorder="1"/>
    <xf numFmtId="0" fontId="0" fillId="21" borderId="15" xfId="0" applyFill="1" applyBorder="1"/>
    <xf numFmtId="0" fontId="0" fillId="22" borderId="15" xfId="0" applyFill="1" applyBorder="1"/>
    <xf numFmtId="0" fontId="0" fillId="17" borderId="15" xfId="0" applyFill="1" applyBorder="1"/>
    <xf numFmtId="0" fontId="0" fillId="15" borderId="15" xfId="0" applyFill="1" applyBorder="1"/>
    <xf numFmtId="0" fontId="0" fillId="23" borderId="15" xfId="0" applyFill="1" applyBorder="1"/>
    <xf numFmtId="0" fontId="0" fillId="23" borderId="10" xfId="0" applyFill="1" applyBorder="1"/>
    <xf numFmtId="0" fontId="0" fillId="22" borderId="14" xfId="0" applyFill="1" applyBorder="1"/>
    <xf numFmtId="0" fontId="0" fillId="17" borderId="5" xfId="0" applyFill="1" applyBorder="1"/>
    <xf numFmtId="0" fontId="2" fillId="0" borderId="0" xfId="0" applyFont="1" applyFill="1" applyBorder="1" applyAlignment="1">
      <alignment horizontal="center"/>
    </xf>
    <xf numFmtId="6" fontId="0" fillId="13" borderId="0" xfId="0" applyNumberFormat="1" applyFill="1" applyBorder="1" applyAlignment="1">
      <alignment horizontal="center"/>
    </xf>
    <xf numFmtId="0" fontId="0" fillId="0" borderId="2" xfId="0" applyBorder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19" borderId="0" xfId="0" applyFill="1"/>
    <xf numFmtId="0" fontId="0" fillId="6" borderId="0" xfId="0" applyFill="1" applyAlignment="1">
      <alignment horizontal="center"/>
    </xf>
    <xf numFmtId="0" fontId="4" fillId="5" borderId="2" xfId="1" applyFont="1" applyFill="1" applyBorder="1" applyAlignment="1" applyProtection="1"/>
    <xf numFmtId="6" fontId="0" fillId="13" borderId="2" xfId="0" applyNumberFormat="1" applyFill="1" applyBorder="1" applyAlignment="1">
      <alignment horizontal="center"/>
    </xf>
    <xf numFmtId="0" fontId="7" fillId="11" borderId="1" xfId="0" applyFont="1" applyFill="1" applyBorder="1"/>
    <xf numFmtId="0" fontId="6" fillId="9" borderId="1" xfId="0" applyFont="1" applyFill="1" applyBorder="1"/>
    <xf numFmtId="0" fontId="0" fillId="29" borderId="0" xfId="0" applyFill="1"/>
    <xf numFmtId="0" fontId="9" fillId="0" borderId="0" xfId="0" applyFont="1"/>
    <xf numFmtId="0" fontId="9" fillId="22" borderId="0" xfId="0" applyFont="1" applyFill="1"/>
    <xf numFmtId="0" fontId="9" fillId="17" borderId="0" xfId="0" applyFont="1" applyFill="1"/>
    <xf numFmtId="164" fontId="0" fillId="13" borderId="2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5" xfId="0" applyBorder="1"/>
    <xf numFmtId="0" fontId="0" fillId="5" borderId="0" xfId="0" applyFill="1" applyAlignment="1">
      <alignment horizontal="center"/>
    </xf>
    <xf numFmtId="0" fontId="8" fillId="0" borderId="0" xfId="0" applyFont="1"/>
    <xf numFmtId="0" fontId="6" fillId="0" borderId="1" xfId="0" applyFont="1" applyBorder="1"/>
    <xf numFmtId="0" fontId="11" fillId="7" borderId="3" xfId="0" applyFont="1" applyFill="1" applyBorder="1"/>
    <xf numFmtId="0" fontId="12" fillId="32" borderId="1" xfId="0" applyFont="1" applyFill="1" applyBorder="1"/>
    <xf numFmtId="0" fontId="6" fillId="7" borderId="1" xfId="0" applyFont="1" applyFill="1" applyBorder="1"/>
    <xf numFmtId="0" fontId="13" fillId="32" borderId="1" xfId="0" applyFont="1" applyFill="1" applyBorder="1"/>
    <xf numFmtId="0" fontId="11" fillId="7" borderId="1" xfId="0" applyFont="1" applyFill="1" applyBorder="1" applyAlignment="1">
      <alignment horizontal="center"/>
    </xf>
    <xf numFmtId="0" fontId="12" fillId="32" borderId="1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6" fillId="5" borderId="1" xfId="0" applyFont="1" applyFill="1" applyBorder="1"/>
    <xf numFmtId="0" fontId="0" fillId="5" borderId="1" xfId="0" applyFill="1" applyBorder="1"/>
    <xf numFmtId="165" fontId="8" fillId="5" borderId="1" xfId="0" applyNumberFormat="1" applyFont="1" applyFill="1" applyBorder="1"/>
    <xf numFmtId="165" fontId="0" fillId="5" borderId="1" xfId="0" applyNumberFormat="1" applyFill="1" applyBorder="1"/>
    <xf numFmtId="15" fontId="0" fillId="0" borderId="1" xfId="0" applyNumberFormat="1" applyBorder="1"/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14" fillId="5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5" fillId="32" borderId="1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165" fontId="6" fillId="5" borderId="0" xfId="0" applyNumberFormat="1" applyFont="1" applyFill="1" applyBorder="1"/>
    <xf numFmtId="165" fontId="0" fillId="0" borderId="1" xfId="0" applyNumberFormat="1" applyBorder="1"/>
    <xf numFmtId="15" fontId="6" fillId="0" borderId="1" xfId="0" applyNumberFormat="1" applyFont="1" applyBorder="1"/>
    <xf numFmtId="165" fontId="10" fillId="5" borderId="1" xfId="0" applyNumberFormat="1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165" fontId="16" fillId="5" borderId="0" xfId="0" applyNumberFormat="1" applyFont="1" applyFill="1" applyBorder="1" applyAlignment="1">
      <alignment horizontal="center"/>
    </xf>
    <xf numFmtId="0" fontId="15" fillId="17" borderId="3" xfId="0" applyFont="1" applyFill="1" applyBorder="1"/>
    <xf numFmtId="0" fontId="17" fillId="2" borderId="1" xfId="0" applyFont="1" applyFill="1" applyBorder="1"/>
    <xf numFmtId="0" fontId="12" fillId="17" borderId="1" xfId="0" applyFont="1" applyFill="1" applyBorder="1"/>
    <xf numFmtId="0" fontId="6" fillId="15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/>
    </xf>
    <xf numFmtId="0" fontId="6" fillId="5" borderId="0" xfId="0" applyFont="1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5" fontId="18" fillId="5" borderId="1" xfId="0" applyNumberFormat="1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2" fillId="31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14" fillId="5" borderId="0" xfId="0" applyNumberFormat="1" applyFont="1" applyFill="1" applyBorder="1"/>
    <xf numFmtId="165" fontId="19" fillId="5" borderId="0" xfId="0" applyNumberFormat="1" applyFont="1" applyFill="1" applyBorder="1" applyAlignment="1">
      <alignment horizontal="center"/>
    </xf>
    <xf numFmtId="0" fontId="6" fillId="0" borderId="18" xfId="0" applyFont="1" applyBorder="1"/>
    <xf numFmtId="0" fontId="13" fillId="15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left"/>
    </xf>
    <xf numFmtId="0" fontId="12" fillId="15" borderId="1" xfId="0" applyFont="1" applyFill="1" applyBorder="1" applyAlignment="1">
      <alignment horizontal="left"/>
    </xf>
    <xf numFmtId="0" fontId="15" fillId="18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5" fontId="8" fillId="0" borderId="18" xfId="0" applyNumberFormat="1" applyFont="1" applyBorder="1"/>
    <xf numFmtId="0" fontId="12" fillId="9" borderId="1" xfId="0" applyFont="1" applyFill="1" applyBorder="1"/>
    <xf numFmtId="0" fontId="0" fillId="24" borderId="1" xfId="0" applyFill="1" applyBorder="1" applyAlignment="1">
      <alignment horizontal="center"/>
    </xf>
    <xf numFmtId="15" fontId="8" fillId="0" borderId="1" xfId="0" applyNumberFormat="1" applyFont="1" applyBorder="1"/>
    <xf numFmtId="0" fontId="0" fillId="32" borderId="1" xfId="0" applyFill="1" applyBorder="1"/>
    <xf numFmtId="0" fontId="15" fillId="15" borderId="1" xfId="0" applyFont="1" applyFill="1" applyBorder="1" applyAlignment="1">
      <alignment horizontal="center"/>
    </xf>
    <xf numFmtId="0" fontId="12" fillId="32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22" fillId="5" borderId="0" xfId="0" applyNumberFormat="1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23" fillId="32" borderId="1" xfId="0" applyFont="1" applyFill="1" applyBorder="1" applyAlignment="1">
      <alignment horizontal="center"/>
    </xf>
    <xf numFmtId="0" fontId="13" fillId="3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left"/>
    </xf>
    <xf numFmtId="0" fontId="15" fillId="15" borderId="1" xfId="0" applyFont="1" applyFill="1" applyBorder="1"/>
    <xf numFmtId="0" fontId="13" fillId="12" borderId="1" xfId="0" applyFont="1" applyFill="1" applyBorder="1"/>
    <xf numFmtId="15" fontId="0" fillId="0" borderId="1" xfId="0" applyNumberFormat="1" applyBorder="1" applyAlignment="1">
      <alignment horizontal="center"/>
    </xf>
    <xf numFmtId="0" fontId="15" fillId="16" borderId="1" xfId="0" applyFont="1" applyFill="1" applyBorder="1"/>
    <xf numFmtId="0" fontId="12" fillId="15" borderId="1" xfId="0" applyFont="1" applyFill="1" applyBorder="1"/>
    <xf numFmtId="0" fontId="15" fillId="9" borderId="1" xfId="0" applyFont="1" applyFill="1" applyBorder="1"/>
    <xf numFmtId="0" fontId="12" fillId="16" borderId="1" xfId="0" applyFont="1" applyFill="1" applyBorder="1"/>
    <xf numFmtId="0" fontId="12" fillId="12" borderId="1" xfId="0" applyFont="1" applyFill="1" applyBorder="1"/>
    <xf numFmtId="0" fontId="13" fillId="15" borderId="1" xfId="0" applyFont="1" applyFill="1" applyBorder="1"/>
    <xf numFmtId="0" fontId="11" fillId="17" borderId="3" xfId="0" applyFont="1" applyFill="1" applyBorder="1" applyAlignment="1">
      <alignment horizontal="center"/>
    </xf>
    <xf numFmtId="0" fontId="11" fillId="32" borderId="1" xfId="0" applyFont="1" applyFill="1" applyBorder="1"/>
    <xf numFmtId="0" fontId="13" fillId="17" borderId="1" xfId="0" applyFont="1" applyFill="1" applyBorder="1"/>
    <xf numFmtId="0" fontId="6" fillId="17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6" fillId="0" borderId="3" xfId="0" applyFont="1" applyBorder="1"/>
    <xf numFmtId="0" fontId="11" fillId="16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0" fillId="5" borderId="1" xfId="0" applyNumberFormat="1" applyFill="1" applyBorder="1"/>
    <xf numFmtId="0" fontId="0" fillId="0" borderId="3" xfId="0" applyBorder="1"/>
    <xf numFmtId="0" fontId="0" fillId="0" borderId="1" xfId="0" applyFont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8" fillId="5" borderId="1" xfId="0" applyFont="1" applyFill="1" applyBorder="1"/>
    <xf numFmtId="165" fontId="0" fillId="5" borderId="0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5" fillId="17" borderId="1" xfId="0" applyFont="1" applyFill="1" applyBorder="1"/>
    <xf numFmtId="0" fontId="15" fillId="16" borderId="0" xfId="0" applyFont="1" applyFill="1" applyBorder="1"/>
    <xf numFmtId="165" fontId="6" fillId="0" borderId="0" xfId="0" applyNumberFormat="1" applyFont="1" applyBorder="1"/>
    <xf numFmtId="165" fontId="18" fillId="0" borderId="0" xfId="0" applyNumberFormat="1" applyFont="1" applyAlignment="1">
      <alignment horizontal="center"/>
    </xf>
    <xf numFmtId="0" fontId="23" fillId="16" borderId="3" xfId="0" applyFont="1" applyFill="1" applyBorder="1"/>
    <xf numFmtId="0" fontId="12" fillId="6" borderId="1" xfId="0" applyFont="1" applyFill="1" applyBorder="1"/>
    <xf numFmtId="0" fontId="17" fillId="16" borderId="1" xfId="0" applyFont="1" applyFill="1" applyBorder="1"/>
    <xf numFmtId="0" fontId="15" fillId="11" borderId="1" xfId="0" applyFont="1" applyFill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9" borderId="1" xfId="0" applyFont="1" applyFill="1" applyBorder="1"/>
    <xf numFmtId="0" fontId="15" fillId="9" borderId="1" xfId="0" applyFont="1" applyFill="1" applyBorder="1" applyAlignment="1">
      <alignment horizontal="center"/>
    </xf>
    <xf numFmtId="0" fontId="12" fillId="11" borderId="1" xfId="0" applyFont="1" applyFill="1" applyBorder="1"/>
    <xf numFmtId="0" fontId="8" fillId="0" borderId="0" xfId="0" applyFont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7" borderId="1" xfId="0" applyFont="1" applyFill="1" applyBorder="1"/>
    <xf numFmtId="0" fontId="12" fillId="11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4" borderId="1" xfId="2" applyFill="1" applyBorder="1"/>
    <xf numFmtId="0" fontId="24" fillId="32" borderId="3" xfId="0" applyFont="1" applyFill="1" applyBorder="1"/>
    <xf numFmtId="0" fontId="13" fillId="31" borderId="1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left"/>
    </xf>
    <xf numFmtId="0" fontId="13" fillId="17" borderId="1" xfId="0" applyFont="1" applyFill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9" fillId="0" borderId="1" xfId="0" applyNumberFormat="1" applyFont="1" applyBorder="1"/>
    <xf numFmtId="0" fontId="24" fillId="17" borderId="3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4" fillId="17" borderId="1" xfId="0" applyFont="1" applyFill="1" applyBorder="1" applyAlignment="1">
      <alignment horizontal="center"/>
    </xf>
    <xf numFmtId="0" fontId="6" fillId="0" borderId="21" xfId="0" applyFont="1" applyBorder="1"/>
    <xf numFmtId="0" fontId="11" fillId="17" borderId="1" xfId="0" applyFont="1" applyFill="1" applyBorder="1"/>
    <xf numFmtId="0" fontId="13" fillId="16" borderId="1" xfId="0" applyFont="1" applyFill="1" applyBorder="1"/>
    <xf numFmtId="0" fontId="13" fillId="7" borderId="1" xfId="0" applyFont="1" applyFill="1" applyBorder="1"/>
    <xf numFmtId="15" fontId="6" fillId="0" borderId="0" xfId="0" applyNumberFormat="1" applyFont="1" applyBorder="1"/>
    <xf numFmtId="0" fontId="11" fillId="7" borderId="3" xfId="0" applyFont="1" applyFill="1" applyBorder="1" applyAlignment="1">
      <alignment horizontal="center"/>
    </xf>
    <xf numFmtId="0" fontId="11" fillId="3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0" fillId="5" borderId="0" xfId="0" applyFill="1" applyBorder="1"/>
    <xf numFmtId="0" fontId="0" fillId="5" borderId="3" xfId="0" applyFill="1" applyBorder="1" applyAlignment="1">
      <alignment horizontal="center"/>
    </xf>
    <xf numFmtId="0" fontId="0" fillId="0" borderId="0" xfId="0" applyBorder="1"/>
    <xf numFmtId="0" fontId="11" fillId="16" borderId="3" xfId="0" applyFont="1" applyFill="1" applyBorder="1" applyAlignment="1">
      <alignment horizontal="center"/>
    </xf>
    <xf numFmtId="0" fontId="6" fillId="0" borderId="0" xfId="0" applyFont="1" applyBorder="1"/>
    <xf numFmtId="15" fontId="6" fillId="0" borderId="21" xfId="0" applyNumberFormat="1" applyFont="1" applyBorder="1"/>
    <xf numFmtId="0" fontId="12" fillId="17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165" fontId="25" fillId="5" borderId="1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2" fillId="17" borderId="3" xfId="0" applyFont="1" applyFill="1" applyBorder="1"/>
    <xf numFmtId="0" fontId="23" fillId="9" borderId="1" xfId="0" applyFont="1" applyFill="1" applyBorder="1"/>
    <xf numFmtId="16" fontId="0" fillId="0" borderId="1" xfId="0" applyNumberFormat="1" applyBorder="1"/>
    <xf numFmtId="0" fontId="15" fillId="11" borderId="3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23" fillId="31" borderId="1" xfId="0" applyFont="1" applyFill="1" applyBorder="1" applyAlignment="1">
      <alignment horizontal="center"/>
    </xf>
    <xf numFmtId="0" fontId="15" fillId="31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2" fillId="31" borderId="1" xfId="0" applyFont="1" applyFill="1" applyBorder="1" applyAlignment="1">
      <alignment horizontal="center"/>
    </xf>
    <xf numFmtId="0" fontId="26" fillId="12" borderId="1" xfId="0" applyFont="1" applyFill="1" applyBorder="1"/>
    <xf numFmtId="0" fontId="27" fillId="9" borderId="1" xfId="0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15" fillId="16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15" fillId="15" borderId="1" xfId="0" applyFont="1" applyFill="1" applyBorder="1" applyAlignment="1">
      <alignment horizontal="left"/>
    </xf>
    <xf numFmtId="0" fontId="11" fillId="31" borderId="1" xfId="0" applyFont="1" applyFill="1" applyBorder="1"/>
    <xf numFmtId="0" fontId="13" fillId="11" borderId="1" xfId="0" applyFont="1" applyFill="1" applyBorder="1"/>
    <xf numFmtId="0" fontId="12" fillId="13" borderId="1" xfId="0" applyFont="1" applyFill="1" applyBorder="1"/>
    <xf numFmtId="0" fontId="13" fillId="9" borderId="1" xfId="0" applyFont="1" applyFill="1" applyBorder="1"/>
    <xf numFmtId="0" fontId="6" fillId="6" borderId="1" xfId="0" applyFont="1" applyFill="1" applyBorder="1"/>
    <xf numFmtId="165" fontId="8" fillId="6" borderId="1" xfId="0" applyNumberFormat="1" applyFont="1" applyFill="1" applyBorder="1"/>
    <xf numFmtId="0" fontId="0" fillId="6" borderId="1" xfId="0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5" fontId="18" fillId="6" borderId="1" xfId="0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left"/>
    </xf>
    <xf numFmtId="0" fontId="13" fillId="17" borderId="1" xfId="2" applyFont="1" applyFill="1" applyBorder="1" applyAlignment="1">
      <alignment horizontal="left"/>
    </xf>
    <xf numFmtId="0" fontId="11" fillId="32" borderId="3" xfId="0" applyFont="1" applyFill="1" applyBorder="1"/>
    <xf numFmtId="0" fontId="11" fillId="11" borderId="1" xfId="0" applyFont="1" applyFill="1" applyBorder="1"/>
    <xf numFmtId="0" fontId="13" fillId="17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1" fillId="31" borderId="3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12" fillId="7" borderId="1" xfId="0" applyFont="1" applyFill="1" applyBorder="1"/>
    <xf numFmtId="0" fontId="23" fillId="7" borderId="1" xfId="0" applyFont="1" applyFill="1" applyBorder="1"/>
    <xf numFmtId="14" fontId="6" fillId="0" borderId="1" xfId="0" applyNumberFormat="1" applyFont="1" applyBorder="1"/>
    <xf numFmtId="0" fontId="11" fillId="12" borderId="1" xfId="0" applyFont="1" applyFill="1" applyBorder="1"/>
    <xf numFmtId="0" fontId="15" fillId="12" borderId="1" xfId="0" applyFont="1" applyFill="1" applyBorder="1"/>
    <xf numFmtId="0" fontId="23" fillId="16" borderId="1" xfId="0" applyFont="1" applyFill="1" applyBorder="1"/>
    <xf numFmtId="0" fontId="10" fillId="5" borderId="0" xfId="0" applyFont="1" applyFill="1" applyBorder="1"/>
    <xf numFmtId="0" fontId="17" fillId="16" borderId="3" xfId="0" applyFont="1" applyFill="1" applyBorder="1"/>
    <xf numFmtId="0" fontId="20" fillId="11" borderId="1" xfId="0" applyFont="1" applyFill="1" applyBorder="1"/>
    <xf numFmtId="0" fontId="13" fillId="6" borderId="1" xfId="0" applyFont="1" applyFill="1" applyBorder="1"/>
    <xf numFmtId="165" fontId="10" fillId="5" borderId="0" xfId="0" applyNumberFormat="1" applyFont="1" applyFill="1" applyBorder="1"/>
    <xf numFmtId="0" fontId="15" fillId="13" borderId="3" xfId="0" applyFont="1" applyFill="1" applyBorder="1"/>
    <xf numFmtId="0" fontId="15" fillId="11" borderId="1" xfId="0" applyFont="1" applyFill="1" applyBorder="1"/>
    <xf numFmtId="0" fontId="13" fillId="13" borderId="1" xfId="0" applyFont="1" applyFill="1" applyBorder="1"/>
    <xf numFmtId="0" fontId="15" fillId="9" borderId="3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left"/>
    </xf>
    <xf numFmtId="0" fontId="15" fillId="23" borderId="1" xfId="0" applyFont="1" applyFill="1" applyBorder="1"/>
    <xf numFmtId="0" fontId="27" fillId="7" borderId="1" xfId="0" applyFont="1" applyFill="1" applyBorder="1" applyAlignment="1">
      <alignment horizontal="center"/>
    </xf>
    <xf numFmtId="0" fontId="28" fillId="17" borderId="1" xfId="0" applyFont="1" applyFill="1" applyBorder="1" applyAlignment="1">
      <alignment horizontal="center"/>
    </xf>
    <xf numFmtId="0" fontId="24" fillId="17" borderId="0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4" fillId="7" borderId="1" xfId="0" applyFont="1" applyFill="1" applyBorder="1"/>
    <xf numFmtId="0" fontId="24" fillId="32" borderId="1" xfId="0" applyFont="1" applyFill="1" applyBorder="1"/>
    <xf numFmtId="0" fontId="15" fillId="7" borderId="1" xfId="0" applyFont="1" applyFill="1" applyBorder="1"/>
    <xf numFmtId="0" fontId="15" fillId="32" borderId="1" xfId="0" applyFont="1" applyFill="1" applyBorder="1"/>
    <xf numFmtId="0" fontId="29" fillId="32" borderId="1" xfId="0" applyFont="1" applyFill="1" applyBorder="1"/>
    <xf numFmtId="0" fontId="3" fillId="5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165" fontId="14" fillId="5" borderId="0" xfId="0" applyNumberFormat="1" applyFont="1" applyFill="1"/>
    <xf numFmtId="0" fontId="11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27" fillId="32" borderId="1" xfId="0" applyFont="1" applyFill="1" applyBorder="1"/>
    <xf numFmtId="15" fontId="0" fillId="0" borderId="3" xfId="0" applyNumberFormat="1" applyBorder="1"/>
    <xf numFmtId="0" fontId="13" fillId="32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5" fillId="9" borderId="3" xfId="0" applyFont="1" applyFill="1" applyBorder="1"/>
    <xf numFmtId="0" fontId="23" fillId="16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20" fillId="16" borderId="1" xfId="0" applyFont="1" applyFill="1" applyBorder="1"/>
    <xf numFmtId="165" fontId="0" fillId="5" borderId="0" xfId="0" applyNumberFormat="1" applyFill="1" applyBorder="1"/>
    <xf numFmtId="0" fontId="20" fillId="12" borderId="3" xfId="0" applyFont="1" applyFill="1" applyBorder="1"/>
    <xf numFmtId="0" fontId="12" fillId="5" borderId="1" xfId="0" applyFont="1" applyFill="1" applyBorder="1" applyAlignment="1">
      <alignment horizontal="center"/>
    </xf>
    <xf numFmtId="0" fontId="11" fillId="25" borderId="1" xfId="0" applyFont="1" applyFill="1" applyBorder="1"/>
    <xf numFmtId="0" fontId="13" fillId="31" borderId="1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2" borderId="3" xfId="0" applyFont="1" applyFill="1" applyBorder="1"/>
    <xf numFmtId="0" fontId="6" fillId="32" borderId="1" xfId="0" applyFont="1" applyFill="1" applyBorder="1"/>
    <xf numFmtId="0" fontId="11" fillId="3" borderId="1" xfId="0" applyFont="1" applyFill="1" applyBorder="1"/>
    <xf numFmtId="0" fontId="13" fillId="9" borderId="3" xfId="0" applyFont="1" applyFill="1" applyBorder="1" applyAlignment="1">
      <alignment horizontal="center"/>
    </xf>
    <xf numFmtId="0" fontId="12" fillId="9" borderId="22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31" borderId="0" xfId="0" applyFont="1" applyFill="1" applyBorder="1" applyAlignment="1">
      <alignment horizontal="center"/>
    </xf>
    <xf numFmtId="0" fontId="27" fillId="12" borderId="1" xfId="0" applyFont="1" applyFill="1" applyBorder="1"/>
    <xf numFmtId="0" fontId="17" fillId="6" borderId="1" xfId="0" applyFont="1" applyFill="1" applyBorder="1" applyAlignment="1">
      <alignment horizontal="center"/>
    </xf>
    <xf numFmtId="0" fontId="10" fillId="5" borderId="0" xfId="0" applyFont="1" applyFill="1"/>
    <xf numFmtId="0" fontId="20" fillId="12" borderId="3" xfId="0" applyFont="1" applyFill="1" applyBorder="1" applyAlignment="1">
      <alignment horizontal="center"/>
    </xf>
    <xf numFmtId="0" fontId="15" fillId="6" borderId="1" xfId="0" applyFont="1" applyFill="1" applyBorder="1"/>
    <xf numFmtId="0" fontId="6" fillId="5" borderId="17" xfId="0" applyFont="1" applyFill="1" applyBorder="1"/>
    <xf numFmtId="0" fontId="0" fillId="5" borderId="17" xfId="0" applyFill="1" applyBorder="1"/>
    <xf numFmtId="165" fontId="8" fillId="5" borderId="17" xfId="0" applyNumberFormat="1" applyFont="1" applyFill="1" applyBorder="1"/>
    <xf numFmtId="0" fontId="0" fillId="5" borderId="2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15" fontId="6" fillId="0" borderId="22" xfId="0" applyNumberFormat="1" applyFont="1" applyBorder="1" applyAlignment="1">
      <alignment horizontal="center"/>
    </xf>
    <xf numFmtId="0" fontId="17" fillId="9" borderId="1" xfId="0" applyFont="1" applyFill="1" applyBorder="1"/>
    <xf numFmtId="0" fontId="22" fillId="5" borderId="0" xfId="0" applyFont="1" applyFill="1"/>
    <xf numFmtId="0" fontId="13" fillId="6" borderId="3" xfId="0" applyFont="1" applyFill="1" applyBorder="1"/>
    <xf numFmtId="0" fontId="18" fillId="5" borderId="1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14" borderId="3" xfId="0" applyFont="1" applyFill="1" applyBorder="1"/>
    <xf numFmtId="0" fontId="30" fillId="9" borderId="1" xfId="0" applyFont="1" applyFill="1" applyBorder="1"/>
    <xf numFmtId="16" fontId="6" fillId="0" borderId="1" xfId="0" applyNumberFormat="1" applyFont="1" applyBorder="1"/>
    <xf numFmtId="0" fontId="6" fillId="6" borderId="1" xfId="0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0" fontId="28" fillId="17" borderId="3" xfId="0" applyFont="1" applyFill="1" applyBorder="1"/>
    <xf numFmtId="0" fontId="24" fillId="31" borderId="1" xfId="0" applyFont="1" applyFill="1" applyBorder="1"/>
    <xf numFmtId="0" fontId="11" fillId="14" borderId="1" xfId="0" applyFont="1" applyFill="1" applyBorder="1"/>
    <xf numFmtId="0" fontId="20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165" fontId="22" fillId="5" borderId="1" xfId="0" applyNumberFormat="1" applyFont="1" applyFill="1" applyBorder="1" applyAlignment="1">
      <alignment horizontal="center"/>
    </xf>
    <xf numFmtId="165" fontId="31" fillId="5" borderId="0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3" fillId="16" borderId="3" xfId="0" applyFont="1" applyFill="1" applyBorder="1"/>
    <xf numFmtId="0" fontId="8" fillId="5" borderId="0" xfId="0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5" fontId="6" fillId="0" borderId="3" xfId="0" applyNumberFormat="1" applyFont="1" applyBorder="1" applyAlignment="1">
      <alignment horizontal="center"/>
    </xf>
    <xf numFmtId="0" fontId="12" fillId="17" borderId="18" xfId="0" applyFont="1" applyFill="1" applyBorder="1"/>
    <xf numFmtId="0" fontId="0" fillId="9" borderId="1" xfId="0" applyFill="1" applyBorder="1" applyAlignment="1">
      <alignment horizontal="center"/>
    </xf>
    <xf numFmtId="0" fontId="12" fillId="35" borderId="1" xfId="0" applyFont="1" applyFill="1" applyBorder="1" applyAlignment="1">
      <alignment horizontal="center"/>
    </xf>
    <xf numFmtId="0" fontId="11" fillId="6" borderId="1" xfId="0" applyFont="1" applyFill="1" applyBorder="1"/>
    <xf numFmtId="0" fontId="15" fillId="13" borderId="1" xfId="0" applyFont="1" applyFill="1" applyBorder="1"/>
    <xf numFmtId="0" fontId="12" fillId="0" borderId="1" xfId="0" applyFont="1" applyBorder="1" applyAlignment="1">
      <alignment horizontal="center"/>
    </xf>
    <xf numFmtId="0" fontId="32" fillId="11" borderId="1" xfId="0" applyFont="1" applyFill="1" applyBorder="1"/>
    <xf numFmtId="0" fontId="32" fillId="4" borderId="1" xfId="0" applyFont="1" applyFill="1" applyBorder="1"/>
    <xf numFmtId="0" fontId="30" fillId="6" borderId="1" xfId="0" applyFont="1" applyFill="1" applyBorder="1"/>
    <xf numFmtId="0" fontId="17" fillId="12" borderId="1" xfId="0" applyFont="1" applyFill="1" applyBorder="1"/>
    <xf numFmtId="0" fontId="11" fillId="6" borderId="18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5" fontId="33" fillId="5" borderId="1" xfId="0" applyNumberFormat="1" applyFont="1" applyFill="1" applyBorder="1" applyAlignment="1">
      <alignment horizontal="center"/>
    </xf>
    <xf numFmtId="0" fontId="28" fillId="7" borderId="3" xfId="0" applyFont="1" applyFill="1" applyBorder="1"/>
    <xf numFmtId="0" fontId="13" fillId="31" borderId="1" xfId="0" applyFont="1" applyFill="1" applyBorder="1" applyAlignment="1">
      <alignment horizontal="left"/>
    </xf>
    <xf numFmtId="0" fontId="12" fillId="6" borderId="3" xfId="0" applyFont="1" applyFill="1" applyBorder="1"/>
    <xf numFmtId="0" fontId="24" fillId="17" borderId="1" xfId="0" applyFont="1" applyFill="1" applyBorder="1"/>
    <xf numFmtId="0" fontId="15" fillId="18" borderId="1" xfId="0" applyFont="1" applyFill="1" applyBorder="1"/>
    <xf numFmtId="0" fontId="6" fillId="5" borderId="0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17" fillId="13" borderId="3" xfId="0" applyFont="1" applyFill="1" applyBorder="1" applyAlignment="1">
      <alignment horizontal="center"/>
    </xf>
    <xf numFmtId="0" fontId="17" fillId="6" borderId="1" xfId="0" applyFont="1" applyFill="1" applyBorder="1"/>
    <xf numFmtId="0" fontId="23" fillId="13" borderId="1" xfId="0" applyFont="1" applyFill="1" applyBorder="1"/>
    <xf numFmtId="0" fontId="20" fillId="17" borderId="3" xfId="0" applyFont="1" applyFill="1" applyBorder="1"/>
    <xf numFmtId="0" fontId="27" fillId="17" borderId="1" xfId="0" applyFont="1" applyFill="1" applyBorder="1"/>
    <xf numFmtId="0" fontId="20" fillId="17" borderId="1" xfId="0" applyFont="1" applyFill="1" applyBorder="1"/>
    <xf numFmtId="0" fontId="12" fillId="18" borderId="1" xfId="0" applyFont="1" applyFill="1" applyBorder="1"/>
    <xf numFmtId="0" fontId="26" fillId="18" borderId="3" xfId="0" applyFont="1" applyFill="1" applyBorder="1"/>
    <xf numFmtId="0" fontId="23" fillId="17" borderId="1" xfId="0" applyFont="1" applyFill="1" applyBorder="1"/>
    <xf numFmtId="0" fontId="30" fillId="17" borderId="1" xfId="0" applyFont="1" applyFill="1" applyBorder="1"/>
    <xf numFmtId="0" fontId="34" fillId="9" borderId="1" xfId="0" applyFont="1" applyFill="1" applyBorder="1"/>
    <xf numFmtId="0" fontId="27" fillId="9" borderId="1" xfId="0" applyFont="1" applyFill="1" applyBorder="1" applyAlignment="1">
      <alignment horizontal="left"/>
    </xf>
    <xf numFmtId="0" fontId="15" fillId="22" borderId="1" xfId="0" applyFont="1" applyFill="1" applyBorder="1"/>
    <xf numFmtId="0" fontId="35" fillId="17" borderId="1" xfId="0" applyFont="1" applyFill="1" applyBorder="1"/>
    <xf numFmtId="0" fontId="30" fillId="13" borderId="1" xfId="0" applyFont="1" applyFill="1" applyBorder="1"/>
    <xf numFmtId="0" fontId="36" fillId="0" borderId="0" xfId="0" applyFont="1"/>
    <xf numFmtId="0" fontId="2" fillId="0" borderId="20" xfId="0" applyFont="1" applyFill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8" fillId="18" borderId="1" xfId="0" applyFont="1" applyFill="1" applyBorder="1"/>
    <xf numFmtId="0" fontId="6" fillId="31" borderId="1" xfId="0" applyFont="1" applyFill="1" applyBorder="1"/>
    <xf numFmtId="0" fontId="6" fillId="1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3" fillId="7" borderId="1" xfId="0" applyFont="1" applyFill="1" applyBorder="1"/>
    <xf numFmtId="165" fontId="37" fillId="5" borderId="1" xfId="0" applyNumberFormat="1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15" fillId="6" borderId="23" xfId="0" applyFont="1" applyFill="1" applyBorder="1"/>
    <xf numFmtId="0" fontId="11" fillId="14" borderId="22" xfId="0" applyFont="1" applyFill="1" applyBorder="1"/>
    <xf numFmtId="0" fontId="12" fillId="9" borderId="16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23" fillId="12" borderId="1" xfId="0" applyFont="1" applyFill="1" applyBorder="1"/>
    <xf numFmtId="0" fontId="3" fillId="2" borderId="1" xfId="0" applyFont="1" applyFill="1" applyBorder="1"/>
    <xf numFmtId="0" fontId="28" fillId="31" borderId="3" xfId="0" applyFont="1" applyFill="1" applyBorder="1" applyAlignment="1">
      <alignment horizontal="center"/>
    </xf>
    <xf numFmtId="0" fontId="6" fillId="12" borderId="1" xfId="0" applyFont="1" applyFill="1" applyBorder="1"/>
    <xf numFmtId="0" fontId="3" fillId="5" borderId="23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27" fillId="16" borderId="1" xfId="0" applyFont="1" applyFill="1" applyBorder="1" applyAlignment="1">
      <alignment horizontal="center"/>
    </xf>
    <xf numFmtId="165" fontId="38" fillId="5" borderId="0" xfId="0" applyNumberFormat="1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5" fillId="12" borderId="3" xfId="0" applyFont="1" applyFill="1" applyBorder="1"/>
    <xf numFmtId="0" fontId="17" fillId="7" borderId="1" xfId="0" applyFont="1" applyFill="1" applyBorder="1"/>
    <xf numFmtId="165" fontId="8" fillId="5" borderId="0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/>
    <xf numFmtId="0" fontId="23" fillId="32" borderId="1" xfId="0" applyFont="1" applyFill="1" applyBorder="1"/>
    <xf numFmtId="0" fontId="6" fillId="5" borderId="16" xfId="0" applyFont="1" applyFill="1" applyBorder="1"/>
    <xf numFmtId="0" fontId="11" fillId="12" borderId="23" xfId="0" applyFont="1" applyFill="1" applyBorder="1"/>
    <xf numFmtId="0" fontId="12" fillId="32" borderId="22" xfId="0" applyFont="1" applyFill="1" applyBorder="1"/>
    <xf numFmtId="0" fontId="11" fillId="12" borderId="22" xfId="0" applyFont="1" applyFill="1" applyBorder="1"/>
    <xf numFmtId="0" fontId="11" fillId="32" borderId="22" xfId="0" applyFont="1" applyFill="1" applyBorder="1"/>
    <xf numFmtId="0" fontId="11" fillId="11" borderId="22" xfId="0" applyFont="1" applyFill="1" applyBorder="1"/>
    <xf numFmtId="0" fontId="8" fillId="11" borderId="1" xfId="0" applyFont="1" applyFill="1" applyBorder="1"/>
    <xf numFmtId="165" fontId="31" fillId="0" borderId="1" xfId="0" applyNumberFormat="1" applyFont="1" applyBorder="1" applyAlignment="1">
      <alignment horizontal="center"/>
    </xf>
    <xf numFmtId="165" fontId="31" fillId="0" borderId="0" xfId="0" applyNumberFormat="1" applyFont="1"/>
    <xf numFmtId="0" fontId="11" fillId="3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7" fillId="17" borderId="1" xfId="0" applyFont="1" applyFill="1" applyBorder="1"/>
    <xf numFmtId="0" fontId="12" fillId="16" borderId="0" xfId="0" applyFont="1" applyFill="1" applyBorder="1" applyAlignment="1">
      <alignment horizontal="center"/>
    </xf>
    <xf numFmtId="0" fontId="0" fillId="7" borderId="0" xfId="0" applyFill="1" applyBorder="1"/>
    <xf numFmtId="0" fontId="11" fillId="12" borderId="0" xfId="0" applyFont="1" applyFill="1" applyBorder="1" applyAlignment="1">
      <alignment horizontal="center"/>
    </xf>
    <xf numFmtId="0" fontId="11" fillId="9" borderId="1" xfId="0" applyFont="1" applyFill="1" applyBorder="1"/>
    <xf numFmtId="165" fontId="10" fillId="0" borderId="0" xfId="0" applyNumberFormat="1" applyFont="1"/>
    <xf numFmtId="0" fontId="23" fillId="9" borderId="3" xfId="0" applyFont="1" applyFill="1" applyBorder="1"/>
    <xf numFmtId="0" fontId="0" fillId="11" borderId="1" xfId="0" applyFont="1" applyFill="1" applyBorder="1"/>
    <xf numFmtId="0" fontId="15" fillId="32" borderId="3" xfId="0" applyFont="1" applyFill="1" applyBorder="1" applyAlignment="1">
      <alignment horizontal="center"/>
    </xf>
    <xf numFmtId="165" fontId="14" fillId="0" borderId="0" xfId="0" applyNumberFormat="1" applyFont="1"/>
    <xf numFmtId="0" fontId="13" fillId="32" borderId="3" xfId="0" applyFont="1" applyFill="1" applyBorder="1"/>
    <xf numFmtId="0" fontId="15" fillId="7" borderId="3" xfId="0" applyFont="1" applyFill="1" applyBorder="1"/>
    <xf numFmtId="0" fontId="28" fillId="7" borderId="1" xfId="0" applyFont="1" applyFill="1" applyBorder="1"/>
    <xf numFmtId="0" fontId="11" fillId="16" borderId="1" xfId="0" applyFont="1" applyFill="1" applyBorder="1"/>
    <xf numFmtId="165" fontId="39" fillId="5" borderId="0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6" borderId="1" xfId="0" applyFont="1" applyFill="1" applyBorder="1"/>
    <xf numFmtId="0" fontId="11" fillId="12" borderId="3" xfId="0" applyFont="1" applyFill="1" applyBorder="1"/>
    <xf numFmtId="0" fontId="27" fillId="13" borderId="1" xfId="0" applyFont="1" applyFill="1" applyBorder="1" applyAlignment="1">
      <alignment horizontal="center"/>
    </xf>
    <xf numFmtId="0" fontId="17" fillId="11" borderId="1" xfId="0" applyFont="1" applyFill="1" applyBorder="1"/>
    <xf numFmtId="0" fontId="11" fillId="17" borderId="3" xfId="0" applyFont="1" applyFill="1" applyBorder="1"/>
    <xf numFmtId="0" fontId="40" fillId="31" borderId="1" xfId="0" applyFont="1" applyFill="1" applyBorder="1"/>
    <xf numFmtId="0" fontId="28" fillId="17" borderId="1" xfId="0" applyFont="1" applyFill="1" applyBorder="1"/>
    <xf numFmtId="0" fontId="11" fillId="5" borderId="1" xfId="0" applyFont="1" applyFill="1" applyBorder="1" applyAlignment="1">
      <alignment horizontal="center"/>
    </xf>
    <xf numFmtId="165" fontId="0" fillId="5" borderId="0" xfId="0" applyNumberFormat="1" applyFill="1"/>
    <xf numFmtId="0" fontId="11" fillId="9" borderId="3" xfId="0" applyFont="1" applyFill="1" applyBorder="1" applyAlignment="1">
      <alignment horizontal="center"/>
    </xf>
    <xf numFmtId="0" fontId="12" fillId="9" borderId="3" xfId="0" applyFont="1" applyFill="1" applyBorder="1"/>
    <xf numFmtId="165" fontId="10" fillId="5" borderId="0" xfId="0" applyNumberFormat="1" applyFont="1" applyFill="1"/>
    <xf numFmtId="15" fontId="6" fillId="0" borderId="18" xfId="0" applyNumberFormat="1" applyFont="1" applyBorder="1"/>
    <xf numFmtId="0" fontId="17" fillId="17" borderId="3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3" fillId="25" borderId="1" xfId="0" applyFont="1" applyFill="1" applyBorder="1"/>
    <xf numFmtId="1" fontId="11" fillId="17" borderId="1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0" fontId="0" fillId="10" borderId="1" xfId="0" applyFill="1" applyBorder="1"/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0" fontId="11" fillId="13" borderId="1" xfId="0" applyFont="1" applyFill="1" applyBorder="1"/>
    <xf numFmtId="15" fontId="6" fillId="5" borderId="1" xfId="0" applyNumberFormat="1" applyFont="1" applyFill="1" applyBorder="1"/>
    <xf numFmtId="0" fontId="23" fillId="11" borderId="1" xfId="0" applyFont="1" applyFill="1" applyBorder="1"/>
    <xf numFmtId="0" fontId="6" fillId="6" borderId="0" xfId="0" applyFont="1" applyFill="1" applyBorder="1"/>
    <xf numFmtId="0" fontId="0" fillId="2" borderId="0" xfId="0" applyFill="1" applyBorder="1"/>
    <xf numFmtId="0" fontId="20" fillId="13" borderId="1" xfId="0" applyFont="1" applyFill="1" applyBorder="1" applyAlignment="1">
      <alignment horizontal="center"/>
    </xf>
    <xf numFmtId="0" fontId="12" fillId="13" borderId="22" xfId="0" applyFont="1" applyFill="1" applyBorder="1"/>
    <xf numFmtId="0" fontId="34" fillId="17" borderId="1" xfId="0" applyFont="1" applyFill="1" applyBorder="1"/>
    <xf numFmtId="0" fontId="20" fillId="13" borderId="1" xfId="0" applyFont="1" applyFill="1" applyBorder="1"/>
    <xf numFmtId="0" fontId="41" fillId="9" borderId="1" xfId="0" applyFont="1" applyFill="1" applyBorder="1"/>
    <xf numFmtId="0" fontId="6" fillId="2" borderId="1" xfId="0" applyFont="1" applyFill="1" applyBorder="1"/>
    <xf numFmtId="1" fontId="11" fillId="25" borderId="1" xfId="0" applyNumberFormat="1" applyFont="1" applyFill="1" applyBorder="1"/>
    <xf numFmtId="0" fontId="24" fillId="3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11" borderId="23" xfId="0" applyFont="1" applyFill="1" applyBorder="1"/>
    <xf numFmtId="0" fontId="12" fillId="7" borderId="22" xfId="0" applyFont="1" applyFill="1" applyBorder="1"/>
    <xf numFmtId="0" fontId="20" fillId="9" borderId="1" xfId="0" applyFont="1" applyFill="1" applyBorder="1"/>
    <xf numFmtId="0" fontId="17" fillId="17" borderId="3" xfId="0" applyFont="1" applyFill="1" applyBorder="1"/>
    <xf numFmtId="0" fontId="28" fillId="6" borderId="1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23" fillId="13" borderId="23" xfId="0" applyFont="1" applyFill="1" applyBorder="1"/>
    <xf numFmtId="0" fontId="17" fillId="6" borderId="22" xfId="0" applyFont="1" applyFill="1" applyBorder="1"/>
    <xf numFmtId="0" fontId="13" fillId="13" borderId="22" xfId="0" applyFont="1" applyFill="1" applyBorder="1"/>
    <xf numFmtId="0" fontId="20" fillId="32" borderId="18" xfId="0" applyFont="1" applyFill="1" applyBorder="1"/>
    <xf numFmtId="0" fontId="23" fillId="32" borderId="22" xfId="0" applyFont="1" applyFill="1" applyBorder="1"/>
    <xf numFmtId="0" fontId="15" fillId="12" borderId="22" xfId="0" applyFont="1" applyFill="1" applyBorder="1"/>
    <xf numFmtId="0" fontId="42" fillId="9" borderId="1" xfId="0" applyFont="1" applyFill="1" applyBorder="1"/>
    <xf numFmtId="0" fontId="42" fillId="6" borderId="1" xfId="0" applyFont="1" applyFill="1" applyBorder="1"/>
    <xf numFmtId="0" fontId="0" fillId="5" borderId="18" xfId="0" applyFill="1" applyBorder="1" applyAlignment="1">
      <alignment horizontal="center"/>
    </xf>
    <xf numFmtId="0" fontId="20" fillId="32" borderId="1" xfId="0" applyFont="1" applyFill="1" applyBorder="1"/>
    <xf numFmtId="0" fontId="20" fillId="6" borderId="1" xfId="0" applyFont="1" applyFill="1" applyBorder="1"/>
    <xf numFmtId="0" fontId="0" fillId="0" borderId="0" xfId="0" applyFont="1" applyBorder="1" applyAlignment="1">
      <alignment horizontal="center"/>
    </xf>
    <xf numFmtId="0" fontId="12" fillId="18" borderId="3" xfId="0" applyFont="1" applyFill="1" applyBorder="1"/>
    <xf numFmtId="0" fontId="0" fillId="6" borderId="22" xfId="0" applyFill="1" applyBorder="1"/>
    <xf numFmtId="0" fontId="0" fillId="4" borderId="22" xfId="0" applyFill="1" applyBorder="1"/>
    <xf numFmtId="0" fontId="6" fillId="9" borderId="3" xfId="0" applyFont="1" applyFill="1" applyBorder="1" applyAlignment="1">
      <alignment horizontal="center"/>
    </xf>
    <xf numFmtId="0" fontId="3" fillId="12" borderId="1" xfId="0" applyFont="1" applyFill="1" applyBorder="1"/>
    <xf numFmtId="0" fontId="13" fillId="31" borderId="3" xfId="0" applyFont="1" applyFill="1" applyBorder="1"/>
    <xf numFmtId="0" fontId="13" fillId="14" borderId="1" xfId="0" applyFont="1" applyFill="1" applyBorder="1"/>
    <xf numFmtId="0" fontId="11" fillId="31" borderId="3" xfId="0" applyFont="1" applyFill="1" applyBorder="1"/>
    <xf numFmtId="0" fontId="28" fillId="32" borderId="1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left"/>
    </xf>
    <xf numFmtId="0" fontId="24" fillId="31" borderId="3" xfId="0" applyFont="1" applyFill="1" applyBorder="1"/>
    <xf numFmtId="0" fontId="15" fillId="16" borderId="3" xfId="0" applyFont="1" applyFill="1" applyBorder="1"/>
    <xf numFmtId="0" fontId="17" fillId="13" borderId="1" xfId="0" applyFont="1" applyFill="1" applyBorder="1"/>
    <xf numFmtId="0" fontId="23" fillId="6" borderId="1" xfId="0" applyFont="1" applyFill="1" applyBorder="1"/>
    <xf numFmtId="0" fontId="23" fillId="13" borderId="3" xfId="0" applyFont="1" applyFill="1" applyBorder="1"/>
    <xf numFmtId="0" fontId="14" fillId="5" borderId="0" xfId="0" applyFont="1" applyFill="1" applyBorder="1"/>
    <xf numFmtId="0" fontId="15" fillId="6" borderId="3" xfId="0" applyFont="1" applyFill="1" applyBorder="1"/>
    <xf numFmtId="0" fontId="13" fillId="36" borderId="3" xfId="0" applyFont="1" applyFill="1" applyBorder="1"/>
    <xf numFmtId="0" fontId="11" fillId="31" borderId="1" xfId="0" applyFont="1" applyFill="1" applyBorder="1" applyAlignment="1">
      <alignment horizontal="left"/>
    </xf>
    <xf numFmtId="0" fontId="43" fillId="32" borderId="24" xfId="0" applyFont="1" applyFill="1" applyBorder="1"/>
    <xf numFmtId="0" fontId="15" fillId="16" borderId="0" xfId="0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37" borderId="3" xfId="0" applyFont="1" applyFill="1" applyBorder="1"/>
    <xf numFmtId="0" fontId="11" fillId="35" borderId="1" xfId="0" applyFont="1" applyFill="1" applyBorder="1"/>
    <xf numFmtId="0" fontId="13" fillId="30" borderId="1" xfId="0" applyFont="1" applyFill="1" applyBorder="1"/>
    <xf numFmtId="0" fontId="6" fillId="12" borderId="3" xfId="0" applyFont="1" applyFill="1" applyBorder="1" applyAlignment="1">
      <alignment horizontal="center"/>
    </xf>
    <xf numFmtId="0" fontId="12" fillId="32" borderId="3" xfId="0" applyFont="1" applyFill="1" applyBorder="1"/>
    <xf numFmtId="0" fontId="0" fillId="38" borderId="1" xfId="0" applyFill="1" applyBorder="1"/>
    <xf numFmtId="0" fontId="13" fillId="14" borderId="3" xfId="0" applyFont="1" applyFill="1" applyBorder="1"/>
    <xf numFmtId="0" fontId="9" fillId="11" borderId="1" xfId="0" applyFont="1" applyFill="1" applyBorder="1"/>
    <xf numFmtId="0" fontId="11" fillId="32" borderId="3" xfId="0" applyFont="1" applyFill="1" applyBorder="1" applyAlignment="1">
      <alignment horizontal="center"/>
    </xf>
    <xf numFmtId="0" fontId="44" fillId="17" borderId="1" xfId="0" applyFont="1" applyFill="1" applyBorder="1"/>
    <xf numFmtId="0" fontId="27" fillId="9" borderId="1" xfId="0" applyFont="1" applyFill="1" applyBorder="1"/>
    <xf numFmtId="0" fontId="26" fillId="18" borderId="1" xfId="0" applyFont="1" applyFill="1" applyBorder="1"/>
    <xf numFmtId="0" fontId="32" fillId="2" borderId="1" xfId="0" applyFont="1" applyFill="1" applyBorder="1"/>
    <xf numFmtId="0" fontId="11" fillId="31" borderId="22" xfId="0" applyFont="1" applyFill="1" applyBorder="1"/>
    <xf numFmtId="0" fontId="15" fillId="13" borderId="22" xfId="0" applyFont="1" applyFill="1" applyBorder="1"/>
    <xf numFmtId="0" fontId="12" fillId="11" borderId="22" xfId="0" applyFont="1" applyFill="1" applyBorder="1"/>
    <xf numFmtId="0" fontId="11" fillId="6" borderId="22" xfId="0" applyFont="1" applyFill="1" applyBorder="1"/>
    <xf numFmtId="0" fontId="23" fillId="11" borderId="22" xfId="0" applyFont="1" applyFill="1" applyBorder="1"/>
    <xf numFmtId="0" fontId="15" fillId="9" borderId="22" xfId="0" applyFont="1" applyFill="1" applyBorder="1"/>
    <xf numFmtId="0" fontId="15" fillId="11" borderId="22" xfId="0" applyFont="1" applyFill="1" applyBorder="1"/>
    <xf numFmtId="0" fontId="30" fillId="16" borderId="1" xfId="0" applyFont="1" applyFill="1" applyBorder="1"/>
    <xf numFmtId="0" fontId="27" fillId="17" borderId="1" xfId="0" applyFont="1" applyFill="1" applyBorder="1" applyAlignment="1">
      <alignment horizontal="center"/>
    </xf>
    <xf numFmtId="0" fontId="12" fillId="12" borderId="3" xfId="0" applyFont="1" applyFill="1" applyBorder="1"/>
    <xf numFmtId="0" fontId="23" fillId="31" borderId="3" xfId="0" applyFont="1" applyFill="1" applyBorder="1" applyAlignment="1">
      <alignment horizontal="center"/>
    </xf>
    <xf numFmtId="0" fontId="15" fillId="31" borderId="1" xfId="0" applyFont="1" applyFill="1" applyBorder="1"/>
    <xf numFmtId="0" fontId="15" fillId="23" borderId="1" xfId="0" applyFont="1" applyFill="1" applyBorder="1" applyAlignment="1">
      <alignment horizontal="center"/>
    </xf>
    <xf numFmtId="0" fontId="23" fillId="12" borderId="3" xfId="0" applyFont="1" applyFill="1" applyBorder="1"/>
    <xf numFmtId="165" fontId="45" fillId="5" borderId="1" xfId="0" applyNumberFormat="1" applyFont="1" applyFill="1" applyBorder="1" applyAlignment="1">
      <alignment horizontal="center"/>
    </xf>
    <xf numFmtId="165" fontId="31" fillId="5" borderId="0" xfId="0" applyNumberFormat="1" applyFont="1" applyFill="1" applyAlignment="1">
      <alignment horizontal="center"/>
    </xf>
    <xf numFmtId="0" fontId="13" fillId="16" borderId="3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7" borderId="3" xfId="0" applyFont="1" applyFill="1" applyBorder="1"/>
    <xf numFmtId="165" fontId="37" fillId="6" borderId="1" xfId="0" applyNumberFormat="1" applyFont="1" applyFill="1" applyBorder="1" applyAlignment="1">
      <alignment horizontal="center"/>
    </xf>
    <xf numFmtId="0" fontId="11" fillId="6" borderId="3" xfId="0" applyFont="1" applyFill="1" applyBorder="1"/>
    <xf numFmtId="0" fontId="11" fillId="6" borderId="1" xfId="0" applyFont="1" applyFill="1" applyBorder="1" applyAlignment="1">
      <alignment horizontal="left"/>
    </xf>
    <xf numFmtId="165" fontId="16" fillId="5" borderId="1" xfId="0" applyNumberFormat="1" applyFont="1" applyFill="1" applyBorder="1" applyAlignment="1">
      <alignment horizontal="center"/>
    </xf>
    <xf numFmtId="165" fontId="31" fillId="5" borderId="0" xfId="0" applyNumberFormat="1" applyFont="1" applyFill="1" applyBorder="1"/>
    <xf numFmtId="0" fontId="13" fillId="17" borderId="3" xfId="0" applyFont="1" applyFill="1" applyBorder="1"/>
    <xf numFmtId="0" fontId="28" fillId="32" borderId="3" xfId="0" applyFont="1" applyFill="1" applyBorder="1" applyAlignment="1">
      <alignment horizontal="center"/>
    </xf>
    <xf numFmtId="0" fontId="46" fillId="7" borderId="1" xfId="0" applyFont="1" applyFill="1" applyBorder="1" applyAlignment="1"/>
    <xf numFmtId="14" fontId="6" fillId="0" borderId="1" xfId="0" applyNumberFormat="1" applyFont="1" applyBorder="1" applyAlignment="1">
      <alignment horizontal="center"/>
    </xf>
    <xf numFmtId="0" fontId="27" fillId="11" borderId="1" xfId="0" applyFont="1" applyFill="1" applyBorder="1"/>
    <xf numFmtId="0" fontId="13" fillId="11" borderId="3" xfId="0" applyFont="1" applyFill="1" applyBorder="1"/>
    <xf numFmtId="0" fontId="23" fillId="32" borderId="3" xfId="0" applyFont="1" applyFill="1" applyBorder="1"/>
    <xf numFmtId="0" fontId="34" fillId="6" borderId="1" xfId="0" applyFont="1" applyFill="1" applyBorder="1"/>
    <xf numFmtId="0" fontId="11" fillId="11" borderId="3" xfId="0" applyFont="1" applyFill="1" applyBorder="1"/>
    <xf numFmtId="0" fontId="13" fillId="13" borderId="3" xfId="0" applyFont="1" applyFill="1" applyBorder="1" applyAlignment="1">
      <alignment horizontal="center"/>
    </xf>
    <xf numFmtId="0" fontId="17" fillId="32" borderId="1" xfId="0" applyFont="1" applyFill="1" applyBorder="1"/>
    <xf numFmtId="0" fontId="15" fillId="13" borderId="0" xfId="0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17" borderId="18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15" fillId="31" borderId="3" xfId="0" applyFont="1" applyFill="1" applyBorder="1" applyAlignment="1">
      <alignment horizontal="center"/>
    </xf>
    <xf numFmtId="0" fontId="15" fillId="31" borderId="18" xfId="0" applyFont="1" applyFill="1" applyBorder="1" applyAlignment="1">
      <alignment horizontal="center"/>
    </xf>
    <xf numFmtId="0" fontId="40" fillId="12" borderId="1" xfId="0" applyFont="1" applyFill="1" applyBorder="1"/>
    <xf numFmtId="0" fontId="13" fillId="11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15" borderId="1" xfId="0" applyFont="1" applyFill="1" applyBorder="1"/>
    <xf numFmtId="0" fontId="17" fillId="13" borderId="23" xfId="0" applyFont="1" applyFill="1" applyBorder="1"/>
    <xf numFmtId="0" fontId="15" fillId="17" borderId="0" xfId="0" applyFont="1" applyFill="1" applyBorder="1"/>
    <xf numFmtId="0" fontId="12" fillId="32" borderId="0" xfId="0" applyFont="1" applyFill="1" applyBorder="1"/>
    <xf numFmtId="0" fontId="17" fillId="12" borderId="0" xfId="0" applyFont="1" applyFill="1" applyBorder="1" applyAlignment="1">
      <alignment horizontal="center"/>
    </xf>
    <xf numFmtId="0" fontId="15" fillId="12" borderId="0" xfId="0" applyFont="1" applyFill="1" applyBorder="1"/>
    <xf numFmtId="165" fontId="37" fillId="5" borderId="0" xfId="0" applyNumberFormat="1" applyFont="1" applyFill="1" applyBorder="1" applyAlignment="1">
      <alignment horizontal="center"/>
    </xf>
    <xf numFmtId="165" fontId="47" fillId="5" borderId="0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32" borderId="22" xfId="0" applyFill="1" applyBorder="1"/>
    <xf numFmtId="165" fontId="0" fillId="0" borderId="22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0" fontId="17" fillId="15" borderId="1" xfId="0" applyFont="1" applyFill="1" applyBorder="1"/>
    <xf numFmtId="0" fontId="11" fillId="33" borderId="1" xfId="0" applyFont="1" applyFill="1" applyBorder="1"/>
    <xf numFmtId="0" fontId="28" fillId="6" borderId="2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32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3" fillId="13" borderId="16" xfId="0" applyFont="1" applyFill="1" applyBorder="1"/>
    <xf numFmtId="0" fontId="23" fillId="9" borderId="17" xfId="0" applyFont="1" applyFill="1" applyBorder="1"/>
    <xf numFmtId="0" fontId="12" fillId="6" borderId="17" xfId="0" applyFont="1" applyFill="1" applyBorder="1"/>
    <xf numFmtId="0" fontId="13" fillId="6" borderId="17" xfId="0" applyFont="1" applyFill="1" applyBorder="1"/>
    <xf numFmtId="0" fontId="12" fillId="9" borderId="17" xfId="0" applyFont="1" applyFill="1" applyBorder="1"/>
    <xf numFmtId="0" fontId="20" fillId="11" borderId="17" xfId="0" applyFont="1" applyFill="1" applyBorder="1"/>
    <xf numFmtId="0" fontId="12" fillId="11" borderId="17" xfId="0" applyFont="1" applyFill="1" applyBorder="1"/>
    <xf numFmtId="165" fontId="8" fillId="5" borderId="0" xfId="0" applyNumberFormat="1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  <xf numFmtId="0" fontId="15" fillId="16" borderId="17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12" borderId="0" xfId="0" applyFont="1" applyFill="1" applyBorder="1"/>
    <xf numFmtId="0" fontId="28" fillId="7" borderId="1" xfId="0" applyFont="1" applyFill="1" applyBorder="1" applyAlignment="1">
      <alignment horizontal="center"/>
    </xf>
    <xf numFmtId="0" fontId="17" fillId="13" borderId="3" xfId="0" applyFont="1" applyFill="1" applyBorder="1"/>
    <xf numFmtId="0" fontId="17" fillId="9" borderId="3" xfId="0" applyFont="1" applyFill="1" applyBorder="1"/>
    <xf numFmtId="0" fontId="12" fillId="23" borderId="1" xfId="0" applyFont="1" applyFill="1" applyBorder="1"/>
    <xf numFmtId="0" fontId="12" fillId="22" borderId="1" xfId="0" applyFont="1" applyFill="1" applyBorder="1"/>
    <xf numFmtId="0" fontId="11" fillId="17" borderId="3" xfId="2" applyFont="1" applyFill="1" applyBorder="1"/>
    <xf numFmtId="0" fontId="13" fillId="36" borderId="1" xfId="0" applyFont="1" applyFill="1" applyBorder="1" applyAlignment="1">
      <alignment horizontal="left"/>
    </xf>
    <xf numFmtId="0" fontId="13" fillId="3" borderId="3" xfId="0" applyFont="1" applyFill="1" applyBorder="1"/>
    <xf numFmtId="0" fontId="0" fillId="16" borderId="1" xfId="0" applyFill="1" applyBorder="1" applyAlignment="1">
      <alignment horizontal="center"/>
    </xf>
    <xf numFmtId="0" fontId="13" fillId="9" borderId="3" xfId="0" applyFont="1" applyFill="1" applyBorder="1"/>
    <xf numFmtId="0" fontId="10" fillId="5" borderId="0" xfId="0" applyFont="1" applyFill="1" applyAlignment="1">
      <alignment horizontal="center"/>
    </xf>
    <xf numFmtId="0" fontId="11" fillId="16" borderId="3" xfId="0" applyFont="1" applyFill="1" applyBorder="1"/>
    <xf numFmtId="0" fontId="0" fillId="11" borderId="1" xfId="0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27" fillId="13" borderId="1" xfId="0" applyFont="1" applyFill="1" applyBorder="1"/>
    <xf numFmtId="0" fontId="13" fillId="13" borderId="3" xfId="0" applyFont="1" applyFill="1" applyBorder="1"/>
    <xf numFmtId="166" fontId="14" fillId="5" borderId="1" xfId="0" applyNumberFormat="1" applyFont="1" applyFill="1" applyBorder="1" applyAlignment="1">
      <alignment horizontal="center"/>
    </xf>
    <xf numFmtId="166" fontId="25" fillId="5" borderId="1" xfId="0" applyNumberFormat="1" applyFont="1" applyFill="1" applyBorder="1" applyAlignment="1">
      <alignment horizontal="center"/>
    </xf>
    <xf numFmtId="0" fontId="23" fillId="2" borderId="1" xfId="0" applyFont="1" applyFill="1" applyBorder="1"/>
    <xf numFmtId="0" fontId="13" fillId="14" borderId="1" xfId="0" applyFont="1" applyFill="1" applyBorder="1" applyAlignment="1">
      <alignment horizontal="left"/>
    </xf>
    <xf numFmtId="0" fontId="12" fillId="16" borderId="3" xfId="0" applyFont="1" applyFill="1" applyBorder="1"/>
    <xf numFmtId="0" fontId="13" fillId="18" borderId="23" xfId="0" applyFont="1" applyFill="1" applyBorder="1" applyAlignment="1">
      <alignment horizontal="center"/>
    </xf>
    <xf numFmtId="0" fontId="13" fillId="17" borderId="2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13" borderId="3" xfId="0" applyFont="1" applyFill="1" applyBorder="1"/>
    <xf numFmtId="0" fontId="13" fillId="25" borderId="3" xfId="0" applyFont="1" applyFill="1" applyBorder="1"/>
    <xf numFmtId="0" fontId="6" fillId="11" borderId="1" xfId="0" applyFont="1" applyFill="1" applyBorder="1"/>
    <xf numFmtId="0" fontId="15" fillId="6" borderId="17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1" fillId="11" borderId="17" xfId="0" applyFont="1" applyFill="1" applyBorder="1"/>
    <xf numFmtId="0" fontId="11" fillId="11" borderId="17" xfId="0" applyFont="1" applyFill="1" applyBorder="1" applyAlignment="1">
      <alignment horizontal="center"/>
    </xf>
    <xf numFmtId="0" fontId="6" fillId="15" borderId="1" xfId="0" applyFont="1" applyFill="1" applyBorder="1"/>
    <xf numFmtId="0" fontId="12" fillId="7" borderId="3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48" fillId="7" borderId="1" xfId="0" applyFont="1" applyFill="1" applyBorder="1" applyAlignment="1"/>
    <xf numFmtId="0" fontId="48" fillId="2" borderId="1" xfId="0" applyFont="1" applyFill="1" applyBorder="1" applyAlignment="1"/>
    <xf numFmtId="0" fontId="29" fillId="5" borderId="1" xfId="0" applyFont="1" applyFill="1" applyBorder="1" applyAlignment="1">
      <alignment horizontal="center"/>
    </xf>
    <xf numFmtId="0" fontId="26" fillId="6" borderId="1" xfId="0" applyFont="1" applyFill="1" applyBorder="1"/>
    <xf numFmtId="0" fontId="15" fillId="11" borderId="3" xfId="0" applyFont="1" applyFill="1" applyBorder="1"/>
    <xf numFmtId="0" fontId="24" fillId="17" borderId="3" xfId="0" applyFont="1" applyFill="1" applyBorder="1"/>
    <xf numFmtId="0" fontId="11" fillId="3" borderId="3" xfId="0" applyFont="1" applyFill="1" applyBorder="1"/>
    <xf numFmtId="0" fontId="20" fillId="16" borderId="3" xfId="0" applyFont="1" applyFill="1" applyBorder="1" applyAlignment="1">
      <alignment horizontal="center"/>
    </xf>
    <xf numFmtId="0" fontId="20" fillId="12" borderId="1" xfId="0" applyFont="1" applyFill="1" applyBorder="1"/>
    <xf numFmtId="0" fontId="10" fillId="5" borderId="0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6" fillId="3" borderId="1" xfId="0" applyFont="1" applyFill="1" applyBorder="1"/>
    <xf numFmtId="165" fontId="10" fillId="5" borderId="0" xfId="0" applyNumberFormat="1" applyFont="1" applyFill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0" fontId="12" fillId="12" borderId="21" xfId="0" applyFont="1" applyFill="1" applyBorder="1"/>
    <xf numFmtId="0" fontId="23" fillId="11" borderId="1" xfId="0" applyFont="1" applyFill="1" applyBorder="1" applyAlignment="1">
      <alignment horizontal="center"/>
    </xf>
    <xf numFmtId="0" fontId="3" fillId="18" borderId="1" xfId="0" applyFont="1" applyFill="1" applyBorder="1"/>
    <xf numFmtId="0" fontId="6" fillId="11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2" fillId="23" borderId="1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/>
    </xf>
    <xf numFmtId="0" fontId="27" fillId="12" borderId="0" xfId="0" applyFont="1" applyFill="1" applyBorder="1" applyAlignment="1">
      <alignment horizontal="center"/>
    </xf>
    <xf numFmtId="0" fontId="0" fillId="30" borderId="1" xfId="0" applyFill="1" applyBorder="1"/>
    <xf numFmtId="0" fontId="6" fillId="0" borderId="0" xfId="0" applyFont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165" fontId="22" fillId="5" borderId="0" xfId="0" applyNumberFormat="1" applyFont="1" applyFill="1"/>
    <xf numFmtId="0" fontId="15" fillId="18" borderId="3" xfId="0" applyFont="1" applyFill="1" applyBorder="1"/>
    <xf numFmtId="0" fontId="15" fillId="35" borderId="1" xfId="0" applyFont="1" applyFill="1" applyBorder="1" applyAlignment="1">
      <alignment horizontal="center"/>
    </xf>
    <xf numFmtId="0" fontId="11" fillId="13" borderId="3" xfId="0" applyFont="1" applyFill="1" applyBorder="1"/>
    <xf numFmtId="0" fontId="0" fillId="0" borderId="24" xfId="0" applyFont="1" applyBorder="1" applyAlignment="1">
      <alignment horizontal="center"/>
    </xf>
    <xf numFmtId="0" fontId="11" fillId="25" borderId="1" xfId="0" applyFont="1" applyFill="1" applyBorder="1" applyAlignment="1">
      <alignment horizontal="center"/>
    </xf>
    <xf numFmtId="0" fontId="24" fillId="32" borderId="1" xfId="0" applyFont="1" applyFill="1" applyBorder="1" applyAlignment="1">
      <alignment horizontal="center"/>
    </xf>
    <xf numFmtId="0" fontId="28" fillId="17" borderId="3" xfId="0" applyFont="1" applyFill="1" applyBorder="1" applyAlignment="1">
      <alignment horizontal="center"/>
    </xf>
    <xf numFmtId="0" fontId="28" fillId="31" borderId="1" xfId="0" applyFont="1" applyFill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5" fontId="25" fillId="5" borderId="0" xfId="0" applyNumberFormat="1" applyFont="1" applyFill="1" applyBorder="1" applyAlignment="1">
      <alignment horizontal="center"/>
    </xf>
    <xf numFmtId="0" fontId="27" fillId="12" borderId="23" xfId="0" applyFont="1" applyFill="1" applyBorder="1"/>
    <xf numFmtId="0" fontId="20" fillId="16" borderId="22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23" fillId="16" borderId="22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5" fontId="6" fillId="0" borderId="3" xfId="0" applyNumberFormat="1" applyFont="1" applyBorder="1"/>
    <xf numFmtId="0" fontId="49" fillId="7" borderId="3" xfId="0" applyFont="1" applyFill="1" applyBorder="1" applyAlignment="1"/>
    <xf numFmtId="0" fontId="24" fillId="7" borderId="3" xfId="0" applyFont="1" applyFill="1" applyBorder="1"/>
    <xf numFmtId="0" fontId="13" fillId="9" borderId="21" xfId="0" applyFont="1" applyFill="1" applyBorder="1"/>
    <xf numFmtId="165" fontId="37" fillId="0" borderId="1" xfId="0" applyNumberFormat="1" applyFont="1" applyBorder="1" applyAlignment="1">
      <alignment horizontal="center"/>
    </xf>
    <xf numFmtId="165" fontId="31" fillId="5" borderId="0" xfId="0" applyNumberFormat="1" applyFont="1" applyFill="1"/>
    <xf numFmtId="0" fontId="15" fillId="6" borderId="0" xfId="0" applyFont="1" applyFill="1" applyBorder="1"/>
    <xf numFmtId="0" fontId="15" fillId="32" borderId="3" xfId="0" applyFont="1" applyFill="1" applyBorder="1"/>
    <xf numFmtId="0" fontId="13" fillId="7" borderId="3" xfId="0" applyFont="1" applyFill="1" applyBorder="1"/>
    <xf numFmtId="0" fontId="17" fillId="12" borderId="3" xfId="0" applyFont="1" applyFill="1" applyBorder="1" applyAlignment="1">
      <alignment horizontal="center"/>
    </xf>
    <xf numFmtId="0" fontId="17" fillId="6" borderId="3" xfId="0" applyFont="1" applyFill="1" applyBorder="1"/>
    <xf numFmtId="0" fontId="43" fillId="32" borderId="1" xfId="0" applyFont="1" applyFill="1" applyBorder="1"/>
    <xf numFmtId="0" fontId="28" fillId="3" borderId="3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17" fillId="16" borderId="3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17" fillId="9" borderId="0" xfId="0" applyFont="1" applyFill="1" applyBorder="1"/>
    <xf numFmtId="0" fontId="27" fillId="11" borderId="3" xfId="0" applyFont="1" applyFill="1" applyBorder="1"/>
    <xf numFmtId="0" fontId="9" fillId="9" borderId="1" xfId="0" applyFont="1" applyFill="1" applyBorder="1"/>
    <xf numFmtId="0" fontId="6" fillId="6" borderId="3" xfId="0" applyFont="1" applyFill="1" applyBorder="1"/>
    <xf numFmtId="0" fontId="14" fillId="5" borderId="0" xfId="0" applyFont="1" applyFill="1" applyBorder="1" applyAlignment="1">
      <alignment horizontal="center"/>
    </xf>
    <xf numFmtId="0" fontId="12" fillId="31" borderId="16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4" fillId="5" borderId="0" xfId="0" applyFont="1" applyFill="1"/>
    <xf numFmtId="0" fontId="13" fillId="33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left"/>
    </xf>
    <xf numFmtId="165" fontId="50" fillId="0" borderId="1" xfId="0" applyNumberFormat="1" applyFont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5" fillId="16" borderId="1" xfId="0" applyFont="1" applyFill="1" applyBorder="1" applyAlignment="1"/>
    <xf numFmtId="0" fontId="27" fillId="12" borderId="3" xfId="0" applyFont="1" applyFill="1" applyBorder="1" applyAlignment="1">
      <alignment horizontal="center"/>
    </xf>
    <xf numFmtId="0" fontId="25" fillId="24" borderId="1" xfId="0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5" fillId="12" borderId="1" xfId="0" applyFont="1" applyFill="1" applyBorder="1" applyAlignment="1"/>
    <xf numFmtId="0" fontId="5" fillId="2" borderId="1" xfId="0" applyFont="1" applyFill="1" applyBorder="1" applyAlignment="1"/>
    <xf numFmtId="0" fontId="28" fillId="7" borderId="3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7" fillId="32" borderId="3" xfId="0" applyFont="1" applyFill="1" applyBorder="1"/>
    <xf numFmtId="0" fontId="6" fillId="0" borderId="17" xfId="0" applyFont="1" applyBorder="1"/>
    <xf numFmtId="0" fontId="25" fillId="0" borderId="1" xfId="0" applyFont="1" applyBorder="1" applyAlignment="1">
      <alignment horizontal="center"/>
    </xf>
    <xf numFmtId="0" fontId="0" fillId="13" borderId="17" xfId="0" applyFill="1" applyBorder="1"/>
    <xf numFmtId="0" fontId="0" fillId="2" borderId="17" xfId="0" applyFill="1" applyBorder="1"/>
    <xf numFmtId="0" fontId="12" fillId="11" borderId="17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/>
    </xf>
    <xf numFmtId="0" fontId="28" fillId="31" borderId="1" xfId="0" applyFont="1" applyFill="1" applyBorder="1"/>
    <xf numFmtId="165" fontId="50" fillId="5" borderId="1" xfId="0" applyNumberFormat="1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5" fontId="22" fillId="5" borderId="0" xfId="0" applyNumberFormat="1" applyFont="1" applyFill="1" applyBorder="1"/>
    <xf numFmtId="167" fontId="19" fillId="5" borderId="0" xfId="0" applyNumberFormat="1" applyFont="1" applyFill="1" applyBorder="1" applyAlignment="1">
      <alignment horizontal="center"/>
    </xf>
    <xf numFmtId="0" fontId="12" fillId="13" borderId="23" xfId="0" applyFont="1" applyFill="1" applyBorder="1"/>
    <xf numFmtId="0" fontId="6" fillId="31" borderId="3" xfId="0" applyFont="1" applyFill="1" applyBorder="1"/>
    <xf numFmtId="0" fontId="17" fillId="16" borderId="23" xfId="0" applyFont="1" applyFill="1" applyBorder="1" applyAlignment="1">
      <alignment horizontal="center"/>
    </xf>
    <xf numFmtId="0" fontId="15" fillId="16" borderId="22" xfId="0" applyFont="1" applyFill="1" applyBorder="1" applyAlignment="1">
      <alignment horizontal="center"/>
    </xf>
    <xf numFmtId="0" fontId="12" fillId="31" borderId="22" xfId="0" applyFont="1" applyFill="1" applyBorder="1" applyAlignment="1">
      <alignment horizontal="center"/>
    </xf>
    <xf numFmtId="0" fontId="13" fillId="16" borderId="22" xfId="0" applyFont="1" applyFill="1" applyBorder="1" applyAlignment="1">
      <alignment horizontal="center"/>
    </xf>
    <xf numFmtId="0" fontId="17" fillId="2" borderId="3" xfId="0" applyFont="1" applyFill="1" applyBorder="1"/>
    <xf numFmtId="165" fontId="51" fillId="5" borderId="0" xfId="0" applyNumberFormat="1" applyFont="1" applyFill="1" applyBorder="1" applyAlignment="1">
      <alignment horizontal="center"/>
    </xf>
    <xf numFmtId="0" fontId="15" fillId="12" borderId="23" xfId="0" applyFont="1" applyFill="1" applyBorder="1"/>
    <xf numFmtId="0" fontId="12" fillId="16" borderId="22" xfId="0" applyFont="1" applyFill="1" applyBorder="1"/>
    <xf numFmtId="0" fontId="11" fillId="36" borderId="3" xfId="0" applyFont="1" applyFill="1" applyBorder="1"/>
    <xf numFmtId="0" fontId="11" fillId="39" borderId="1" xfId="0" applyFont="1" applyFill="1" applyBorder="1"/>
    <xf numFmtId="0" fontId="11" fillId="16" borderId="1" xfId="0" applyFont="1" applyFill="1" applyBorder="1" applyAlignment="1">
      <alignment horizontal="left"/>
    </xf>
    <xf numFmtId="0" fontId="23" fillId="16" borderId="3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6" fillId="0" borderId="22" xfId="0" applyFont="1" applyBorder="1"/>
    <xf numFmtId="0" fontId="11" fillId="9" borderId="22" xfId="0" applyFont="1" applyFill="1" applyBorder="1"/>
    <xf numFmtId="15" fontId="6" fillId="0" borderId="17" xfId="0" applyNumberFormat="1" applyFont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11" fillId="6" borderId="23" xfId="0" applyFont="1" applyFill="1" applyBorder="1"/>
    <xf numFmtId="0" fontId="23" fillId="2" borderId="22" xfId="0" applyFont="1" applyFill="1" applyBorder="1"/>
    <xf numFmtId="0" fontId="15" fillId="12" borderId="3" xfId="0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10" fillId="0" borderId="0" xfId="0" applyFont="1"/>
    <xf numFmtId="0" fontId="0" fillId="0" borderId="25" xfId="0" applyBorder="1"/>
    <xf numFmtId="0" fontId="0" fillId="0" borderId="23" xfId="0" applyBorder="1"/>
    <xf numFmtId="0" fontId="0" fillId="0" borderId="21" xfId="0" applyBorder="1"/>
    <xf numFmtId="0" fontId="0" fillId="15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" borderId="0" xfId="0" applyFill="1" applyAlignment="1">
      <alignment horizontal="center"/>
    </xf>
    <xf numFmtId="15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5" fontId="0" fillId="0" borderId="18" xfId="0" applyNumberFormat="1" applyBorder="1"/>
    <xf numFmtId="0" fontId="9" fillId="16" borderId="0" xfId="0" applyFont="1" applyFill="1"/>
    <xf numFmtId="0" fontId="0" fillId="24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0" borderId="0" xfId="0" applyFill="1" applyBorder="1" applyAlignment="1">
      <alignment horizontal="center"/>
    </xf>
    <xf numFmtId="0" fontId="52" fillId="0" borderId="0" xfId="0" applyFont="1"/>
    <xf numFmtId="0" fontId="0" fillId="0" borderId="0" xfId="0" applyFont="1"/>
    <xf numFmtId="0" fontId="52" fillId="5" borderId="0" xfId="0" applyFont="1" applyFill="1" applyBorder="1"/>
    <xf numFmtId="165" fontId="0" fillId="0" borderId="0" xfId="0" applyNumberFormat="1" applyBorder="1"/>
    <xf numFmtId="165" fontId="18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5" fontId="0" fillId="5" borderId="0" xfId="0" applyNumberFormat="1" applyFill="1" applyBorder="1" applyAlignment="1">
      <alignment horizontal="center"/>
    </xf>
    <xf numFmtId="15" fontId="8" fillId="5" borderId="0" xfId="0" applyNumberFormat="1" applyFont="1" applyFill="1" applyBorder="1"/>
    <xf numFmtId="15" fontId="6" fillId="5" borderId="0" xfId="0" applyNumberFormat="1" applyFont="1" applyFill="1" applyBorder="1"/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" fillId="17" borderId="0" xfId="0" applyFont="1" applyFill="1"/>
    <xf numFmtId="0" fontId="3" fillId="16" borderId="0" xfId="0" applyFont="1" applyFill="1" applyBorder="1"/>
    <xf numFmtId="6" fontId="0" fillId="5" borderId="0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21" borderId="4" xfId="0" applyFill="1" applyBorder="1" applyAlignment="1">
      <alignment horizontal="center"/>
    </xf>
    <xf numFmtId="0" fontId="0" fillId="30" borderId="4" xfId="0" applyFill="1" applyBorder="1" applyAlignment="1">
      <alignment horizontal="center"/>
    </xf>
    <xf numFmtId="0" fontId="6" fillId="31" borderId="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25" fillId="40" borderId="9" xfId="0" applyFont="1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/>
    <xf numFmtId="0" fontId="0" fillId="21" borderId="5" xfId="0" applyFill="1" applyBorder="1" applyAlignment="1">
      <alignment horizontal="center"/>
    </xf>
    <xf numFmtId="0" fontId="8" fillId="30" borderId="5" xfId="0" applyFont="1" applyFill="1" applyBorder="1" applyAlignment="1">
      <alignment horizontal="center"/>
    </xf>
    <xf numFmtId="0" fontId="0" fillId="31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25" fillId="40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30" borderId="5" xfId="0" applyFill="1" applyBorder="1" applyAlignment="1">
      <alignment horizontal="center"/>
    </xf>
    <xf numFmtId="15" fontId="0" fillId="21" borderId="5" xfId="0" applyNumberFormat="1" applyFill="1" applyBorder="1" applyAlignment="1">
      <alignment horizontal="center"/>
    </xf>
    <xf numFmtId="15" fontId="0" fillId="31" borderId="5" xfId="0" applyNumberFormat="1" applyFill="1" applyBorder="1" applyAlignment="1">
      <alignment horizontal="center"/>
    </xf>
    <xf numFmtId="15" fontId="0" fillId="10" borderId="5" xfId="0" applyNumberFormat="1" applyFill="1" applyBorder="1" applyAlignment="1">
      <alignment horizontal="center"/>
    </xf>
    <xf numFmtId="15" fontId="0" fillId="30" borderId="5" xfId="0" applyNumberFormat="1" applyFill="1" applyBorder="1" applyAlignment="1">
      <alignment horizontal="center"/>
    </xf>
    <xf numFmtId="0" fontId="0" fillId="31" borderId="5" xfId="0" applyFill="1" applyBorder="1"/>
    <xf numFmtId="15" fontId="0" fillId="22" borderId="5" xfId="0" applyNumberFormat="1" applyFill="1" applyBorder="1" applyAlignment="1">
      <alignment horizontal="center"/>
    </xf>
    <xf numFmtId="15" fontId="25" fillId="40" borderId="11" xfId="0" applyNumberFormat="1" applyFont="1" applyFill="1" applyBorder="1" applyAlignment="1">
      <alignment horizontal="center"/>
    </xf>
    <xf numFmtId="15" fontId="0" fillId="17" borderId="5" xfId="0" applyNumberFormat="1" applyFill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5" xfId="0" applyNumberFormat="1" applyBorder="1"/>
    <xf numFmtId="0" fontId="0" fillId="3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25" fillId="40" borderId="1" xfId="0" applyFon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8" fillId="9" borderId="1" xfId="0" applyFont="1" applyFill="1" applyBorder="1"/>
    <xf numFmtId="0" fontId="0" fillId="18" borderId="1" xfId="0" applyFont="1" applyFill="1" applyBorder="1"/>
    <xf numFmtId="0" fontId="52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0" fillId="5" borderId="0" xfId="0" applyFont="1" applyFill="1"/>
    <xf numFmtId="15" fontId="0" fillId="0" borderId="5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2" xfId="1" applyFont="1" applyFill="1" applyBorder="1" applyAlignment="1" applyProtection="1">
      <alignment horizontal="center"/>
    </xf>
    <xf numFmtId="0" fontId="6" fillId="22" borderId="0" xfId="0" applyFont="1" applyFill="1"/>
    <xf numFmtId="0" fontId="25" fillId="6" borderId="0" xfId="0" applyFont="1" applyFill="1"/>
    <xf numFmtId="0" fontId="8" fillId="26" borderId="0" xfId="0" applyFont="1" applyFill="1"/>
    <xf numFmtId="0" fontId="4" fillId="0" borderId="2" xfId="1" applyFill="1" applyBorder="1" applyAlignment="1" applyProtection="1"/>
    <xf numFmtId="0" fontId="0" fillId="17" borderId="0" xfId="0" applyFont="1" applyFill="1"/>
    <xf numFmtId="0" fontId="0" fillId="18" borderId="0" xfId="0" applyFill="1" applyBorder="1"/>
    <xf numFmtId="0" fontId="0" fillId="22" borderId="0" xfId="0" applyFont="1" applyFill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0" xfId="0" applyFont="1"/>
    <xf numFmtId="0" fontId="0" fillId="5" borderId="21" xfId="0" applyFill="1" applyBorder="1"/>
    <xf numFmtId="0" fontId="0" fillId="5" borderId="3" xfId="0" applyFill="1" applyBorder="1"/>
    <xf numFmtId="0" fontId="0" fillId="5" borderId="25" xfId="0" applyFill="1" applyBorder="1" applyAlignment="1">
      <alignment horizontal="center"/>
    </xf>
    <xf numFmtId="15" fontId="0" fillId="5" borderId="18" xfId="0" applyNumberFormat="1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25" fillId="20" borderId="0" xfId="0" applyFont="1" applyFill="1"/>
    <xf numFmtId="0" fontId="1" fillId="5" borderId="0" xfId="0" applyFont="1" applyFill="1"/>
    <xf numFmtId="0" fontId="0" fillId="14" borderId="1" xfId="0" applyFill="1" applyBorder="1" applyAlignment="1">
      <alignment horizontal="center"/>
    </xf>
    <xf numFmtId="0" fontId="0" fillId="21" borderId="8" xfId="0" applyFill="1" applyBorder="1"/>
    <xf numFmtId="0" fontId="0" fillId="0" borderId="28" xfId="0" applyBorder="1" applyAlignment="1">
      <alignment horizontal="center"/>
    </xf>
    <xf numFmtId="0" fontId="0" fillId="20" borderId="27" xfId="0" applyFill="1" applyBorder="1"/>
    <xf numFmtId="0" fontId="0" fillId="0" borderId="27" xfId="0" applyBorder="1"/>
    <xf numFmtId="0" fontId="0" fillId="0" borderId="9" xfId="0" applyBorder="1"/>
    <xf numFmtId="0" fontId="0" fillId="13" borderId="10" xfId="0" applyFill="1" applyBorder="1"/>
    <xf numFmtId="0" fontId="0" fillId="13" borderId="0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9" borderId="12" xfId="0" applyFill="1" applyBorder="1"/>
    <xf numFmtId="0" fontId="0" fillId="19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15" borderId="8" xfId="0" applyFill="1" applyBorder="1"/>
    <xf numFmtId="0" fontId="0" fillId="20" borderId="27" xfId="0" applyFill="1" applyBorder="1" applyAlignment="1">
      <alignment horizontal="center"/>
    </xf>
    <xf numFmtId="0" fontId="0" fillId="9" borderId="8" xfId="0" applyFill="1" applyBorder="1"/>
    <xf numFmtId="0" fontId="0" fillId="2" borderId="8" xfId="0" applyFill="1" applyBorder="1"/>
    <xf numFmtId="0" fontId="0" fillId="22" borderId="8" xfId="0" applyFill="1" applyBorder="1"/>
    <xf numFmtId="0" fontId="0" fillId="23" borderId="8" xfId="0" applyFill="1" applyBorder="1"/>
    <xf numFmtId="0" fontId="0" fillId="17" borderId="8" xfId="0" applyFill="1" applyBorder="1"/>
    <xf numFmtId="0" fontId="0" fillId="0" borderId="8" xfId="0" applyBorder="1"/>
    <xf numFmtId="0" fontId="0" fillId="20" borderId="9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0" xfId="0" applyFill="1" applyBorder="1"/>
    <xf numFmtId="0" fontId="0" fillId="4" borderId="0" xfId="0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2" borderId="10" xfId="0" applyFill="1" applyBorder="1"/>
    <xf numFmtId="0" fontId="0" fillId="17" borderId="10" xfId="0" applyFill="1" applyBorder="1"/>
    <xf numFmtId="0" fontId="0" fillId="0" borderId="10" xfId="0" applyBorder="1"/>
    <xf numFmtId="0" fontId="0" fillId="16" borderId="8" xfId="0" applyFill="1" applyBorder="1"/>
    <xf numFmtId="0" fontId="0" fillId="5" borderId="27" xfId="0" applyFill="1" applyBorder="1" applyAlignment="1">
      <alignment horizontal="center"/>
    </xf>
    <xf numFmtId="0" fontId="0" fillId="20" borderId="30" xfId="0" applyFill="1" applyBorder="1"/>
    <xf numFmtId="0" fontId="0" fillId="26" borderId="8" xfId="0" applyFill="1" applyBorder="1"/>
    <xf numFmtId="0" fontId="0" fillId="5" borderId="27" xfId="0" applyFill="1" applyBorder="1"/>
    <xf numFmtId="0" fontId="0" fillId="20" borderId="30" xfId="0" applyFill="1" applyBorder="1" applyAlignment="1">
      <alignment horizontal="center"/>
    </xf>
    <xf numFmtId="0" fontId="0" fillId="5" borderId="27" xfId="0" applyFill="1" applyBorder="1" applyAlignment="1">
      <alignment horizontal="right"/>
    </xf>
    <xf numFmtId="0" fontId="0" fillId="20" borderId="11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5" borderId="10" xfId="0" applyFill="1" applyBorder="1"/>
    <xf numFmtId="0" fontId="0" fillId="20" borderId="9" xfId="0" applyFill="1" applyBorder="1"/>
    <xf numFmtId="0" fontId="0" fillId="20" borderId="11" xfId="0" applyFill="1" applyBorder="1"/>
    <xf numFmtId="0" fontId="0" fillId="20" borderId="13" xfId="0" applyFill="1" applyBorder="1"/>
    <xf numFmtId="0" fontId="6" fillId="0" borderId="8" xfId="0" applyFont="1" applyBorder="1"/>
    <xf numFmtId="0" fontId="0" fillId="5" borderId="8" xfId="0" applyFill="1" applyBorder="1"/>
    <xf numFmtId="0" fontId="8" fillId="0" borderId="4" xfId="0" applyFont="1" applyBorder="1"/>
    <xf numFmtId="0" fontId="8" fillId="0" borderId="9" xfId="0" applyFont="1" applyBorder="1"/>
    <xf numFmtId="0" fontId="0" fillId="5" borderId="10" xfId="0" applyFill="1" applyBorder="1"/>
    <xf numFmtId="0" fontId="6" fillId="0" borderId="11" xfId="0" applyFont="1" applyBorder="1"/>
    <xf numFmtId="0" fontId="0" fillId="0" borderId="11" xfId="0" applyFill="1" applyBorder="1"/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18" fillId="5" borderId="17" xfId="0" applyNumberFormat="1" applyFont="1" applyFill="1" applyBorder="1" applyAlignment="1">
      <alignment horizontal="center"/>
    </xf>
    <xf numFmtId="165" fontId="14" fillId="5" borderId="17" xfId="0" applyNumberFormat="1" applyFont="1" applyFill="1" applyBorder="1" applyAlignment="1">
      <alignment horizontal="center"/>
    </xf>
    <xf numFmtId="165" fontId="19" fillId="5" borderId="17" xfId="0" applyNumberFormat="1" applyFont="1" applyFill="1" applyBorder="1" applyAlignment="1">
      <alignment horizontal="center"/>
    </xf>
    <xf numFmtId="0" fontId="53" fillId="5" borderId="17" xfId="0" applyFont="1" applyFill="1" applyBorder="1" applyAlignment="1">
      <alignment horizontal="center"/>
    </xf>
    <xf numFmtId="165" fontId="54" fillId="5" borderId="17" xfId="0" applyNumberFormat="1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9" fontId="0" fillId="5" borderId="1" xfId="0" applyNumberFormat="1" applyFill="1" applyBorder="1"/>
    <xf numFmtId="10" fontId="0" fillId="5" borderId="1" xfId="0" applyNumberFormat="1" applyFill="1" applyBorder="1"/>
    <xf numFmtId="0" fontId="3" fillId="7" borderId="0" xfId="0" applyFont="1" applyFill="1" applyBorder="1"/>
    <xf numFmtId="165" fontId="37" fillId="5" borderId="17" xfId="0" applyNumberFormat="1" applyFont="1" applyFill="1" applyBorder="1" applyAlignment="1">
      <alignment horizontal="center"/>
    </xf>
    <xf numFmtId="165" fontId="31" fillId="5" borderId="17" xfId="0" applyNumberFormat="1" applyFont="1" applyFill="1" applyBorder="1" applyAlignment="1">
      <alignment horizontal="center"/>
    </xf>
    <xf numFmtId="165" fontId="16" fillId="5" borderId="17" xfId="0" applyNumberFormat="1" applyFont="1" applyFill="1" applyBorder="1" applyAlignment="1">
      <alignment horizontal="center"/>
    </xf>
    <xf numFmtId="0" fontId="0" fillId="13" borderId="0" xfId="0" applyFill="1" applyBorder="1"/>
    <xf numFmtId="165" fontId="31" fillId="5" borderId="1" xfId="0" applyNumberFormat="1" applyFont="1" applyFill="1" applyBorder="1" applyAlignment="1">
      <alignment horizontal="center"/>
    </xf>
    <xf numFmtId="0" fontId="53" fillId="5" borderId="1" xfId="0" applyFont="1" applyFill="1" applyBorder="1" applyAlignment="1">
      <alignment horizontal="center"/>
    </xf>
    <xf numFmtId="165" fontId="54" fillId="5" borderId="1" xfId="0" applyNumberFormat="1" applyFont="1" applyFill="1" applyBorder="1" applyAlignment="1">
      <alignment horizontal="center"/>
    </xf>
    <xf numFmtId="165" fontId="38" fillId="5" borderId="1" xfId="0" applyNumberFormat="1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/>
    </xf>
    <xf numFmtId="0" fontId="55" fillId="5" borderId="1" xfId="0" applyFont="1" applyFill="1" applyBorder="1" applyAlignment="1">
      <alignment horizontal="center"/>
    </xf>
    <xf numFmtId="9" fontId="25" fillId="5" borderId="1" xfId="0" applyNumberFormat="1" applyFont="1" applyFill="1" applyBorder="1" applyAlignment="1">
      <alignment horizontal="center"/>
    </xf>
    <xf numFmtId="9" fontId="25" fillId="5" borderId="1" xfId="0" applyNumberFormat="1" applyFont="1" applyFill="1" applyBorder="1"/>
    <xf numFmtId="10" fontId="25" fillId="5" borderId="1" xfId="0" applyNumberFormat="1" applyFont="1" applyFill="1" applyBorder="1"/>
    <xf numFmtId="165" fontId="38" fillId="6" borderId="1" xfId="0" applyNumberFormat="1" applyFont="1" applyFill="1" applyBorder="1" applyAlignment="1">
      <alignment horizontal="center"/>
    </xf>
    <xf numFmtId="165" fontId="19" fillId="6" borderId="1" xfId="0" applyNumberFormat="1" applyFont="1" applyFill="1" applyBorder="1" applyAlignment="1">
      <alignment horizontal="center"/>
    </xf>
    <xf numFmtId="0" fontId="53" fillId="6" borderId="1" xfId="0" applyFont="1" applyFill="1" applyBorder="1" applyAlignment="1">
      <alignment horizontal="center"/>
    </xf>
    <xf numFmtId="165" fontId="54" fillId="6" borderId="1" xfId="0" applyNumberFormat="1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9" fontId="0" fillId="6" borderId="1" xfId="0" applyNumberFormat="1" applyFill="1" applyBorder="1"/>
    <xf numFmtId="10" fontId="0" fillId="6" borderId="1" xfId="0" applyNumberFormat="1" applyFill="1" applyBorder="1"/>
    <xf numFmtId="165" fontId="14" fillId="6" borderId="1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165" fontId="31" fillId="6" borderId="1" xfId="0" applyNumberFormat="1" applyFont="1" applyFill="1" applyBorder="1" applyAlignment="1">
      <alignment horizontal="center"/>
    </xf>
    <xf numFmtId="165" fontId="16" fillId="6" borderId="1" xfId="0" applyNumberFormat="1" applyFont="1" applyFill="1" applyBorder="1" applyAlignment="1">
      <alignment horizontal="center"/>
    </xf>
    <xf numFmtId="0" fontId="55" fillId="5" borderId="3" xfId="0" applyFont="1" applyFill="1" applyBorder="1" applyAlignment="1">
      <alignment horizontal="center"/>
    </xf>
    <xf numFmtId="165" fontId="45" fillId="6" borderId="1" xfId="0" applyNumberFormat="1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1" fontId="53" fillId="5" borderId="1" xfId="0" applyNumberFormat="1" applyFont="1" applyFill="1" applyBorder="1" applyAlignment="1">
      <alignment horizontal="center"/>
    </xf>
    <xf numFmtId="165" fontId="51" fillId="5" borderId="1" xfId="0" applyNumberFormat="1" applyFont="1" applyFill="1" applyBorder="1" applyAlignment="1">
      <alignment horizontal="center"/>
    </xf>
    <xf numFmtId="165" fontId="22" fillId="6" borderId="1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165" fontId="56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8" xfId="0" applyBorder="1"/>
    <xf numFmtId="0" fontId="0" fillId="5" borderId="12" xfId="0" applyFill="1" applyBorder="1"/>
    <xf numFmtId="0" fontId="0" fillId="4" borderId="18" xfId="0" applyFill="1" applyBorder="1"/>
    <xf numFmtId="165" fontId="37" fillId="5" borderId="22" xfId="0" applyNumberFormat="1" applyFont="1" applyFill="1" applyBorder="1" applyAlignment="1">
      <alignment horizontal="center"/>
    </xf>
    <xf numFmtId="0" fontId="8" fillId="0" borderId="8" xfId="0" applyFont="1" applyBorder="1"/>
    <xf numFmtId="165" fontId="16" fillId="5" borderId="22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5" borderId="33" xfId="0" applyFill="1" applyBorder="1"/>
    <xf numFmtId="0" fontId="0" fillId="5" borderId="34" xfId="0" applyFill="1" applyBorder="1" applyAlignment="1">
      <alignment horizontal="center"/>
    </xf>
    <xf numFmtId="0" fontId="0" fillId="5" borderId="35" xfId="0" applyFill="1" applyBorder="1"/>
    <xf numFmtId="0" fontId="0" fillId="5" borderId="3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165" fontId="54" fillId="5" borderId="24" xfId="0" applyNumberFormat="1" applyFont="1" applyFill="1" applyBorder="1" applyAlignment="1">
      <alignment horizontal="center"/>
    </xf>
    <xf numFmtId="165" fontId="31" fillId="5" borderId="22" xfId="0" applyNumberFormat="1" applyFont="1" applyFill="1" applyBorder="1" applyAlignment="1">
      <alignment horizontal="center"/>
    </xf>
    <xf numFmtId="0" fontId="53" fillId="5" borderId="22" xfId="0" applyFont="1" applyFill="1" applyBorder="1" applyAlignment="1">
      <alignment horizontal="center"/>
    </xf>
    <xf numFmtId="165" fontId="54" fillId="5" borderId="22" xfId="0" applyNumberFormat="1" applyFont="1" applyFill="1" applyBorder="1" applyAlignment="1">
      <alignment horizontal="center"/>
    </xf>
    <xf numFmtId="0" fontId="0" fillId="5" borderId="4" xfId="0" applyFill="1" applyBorder="1"/>
    <xf numFmtId="0" fontId="0" fillId="4" borderId="4" xfId="0" applyFill="1" applyBorder="1" applyAlignment="1">
      <alignment horizontal="center"/>
    </xf>
    <xf numFmtId="0" fontId="0" fillId="5" borderId="5" xfId="0" applyFill="1" applyBorder="1"/>
    <xf numFmtId="0" fontId="0" fillId="4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8" borderId="17" xfId="0" applyFill="1" applyBorder="1"/>
    <xf numFmtId="0" fontId="0" fillId="4" borderId="17" xfId="0" applyFill="1" applyBorder="1"/>
    <xf numFmtId="9" fontId="0" fillId="5" borderId="0" xfId="0" applyNumberFormat="1" applyFill="1" applyBorder="1" applyAlignment="1">
      <alignment horizontal="center"/>
    </xf>
    <xf numFmtId="9" fontId="0" fillId="5" borderId="22" xfId="0" applyNumberFormat="1" applyFill="1" applyBorder="1" applyAlignment="1">
      <alignment horizontal="center"/>
    </xf>
    <xf numFmtId="0" fontId="6" fillId="0" borderId="4" xfId="0" applyFont="1" applyBorder="1"/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5" xfId="0" applyFont="1" applyBorder="1"/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ill="1" applyBorder="1"/>
    <xf numFmtId="165" fontId="54" fillId="5" borderId="0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</a:t>
            </a:r>
            <a:r>
              <a:rPr lang="en-US" baseline="0"/>
              <a:t> of </a:t>
            </a:r>
            <a:r>
              <a:rPr lang="en-US"/>
              <a:t>Ehlers N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Greenball!$B$178</c:f>
              <c:strCache>
                <c:ptCount val="1"/>
                <c:pt idx="0">
                  <c:v>Ehlers N</c:v>
                </c:pt>
              </c:strCache>
            </c:strRef>
          </c:tx>
          <c:invertIfNegative val="0"/>
          <c:cat>
            <c:strRef>
              <c:f>Greenball!$C$177:$I$177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Greenball!$C$178:$I$178</c:f>
              <c:numCache>
                <c:formatCode>General</c:formatCode>
                <c:ptCount val="7"/>
                <c:pt idx="2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568"/>
        <c:axId val="40672256"/>
      </c:barChart>
      <c:catAx>
        <c:axId val="4066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40672256"/>
        <c:crosses val="autoZero"/>
        <c:auto val="1"/>
        <c:lblAlgn val="ctr"/>
        <c:lblOffset val="100"/>
        <c:noMultiLvlLbl val="0"/>
      </c:catAx>
      <c:valAx>
        <c:axId val="4067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69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Gezernik R wins against</a:t>
            </a:r>
            <a:r>
              <a:rPr lang="en-US" baseline="0"/>
              <a:t> opponents  in the tournament  (1 &amp; 3 Oct 16)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Gold!$B$599</c:f>
              <c:strCache>
                <c:ptCount val="1"/>
                <c:pt idx="0">
                  <c:v>Gezernik R</c:v>
                </c:pt>
              </c:strCache>
            </c:strRef>
          </c:tx>
          <c:invertIfNegative val="0"/>
          <c:cat>
            <c:strRef>
              <c:f>Gold!$C$598:$N$598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Gold!$C$599:$N$599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9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43168"/>
        <c:axId val="151553536"/>
      </c:barChart>
      <c:catAx>
        <c:axId val="15154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553536"/>
        <c:crosses val="autoZero"/>
        <c:auto val="1"/>
        <c:lblAlgn val="ctr"/>
        <c:lblOffset val="100"/>
        <c:noMultiLvlLbl val="0"/>
      </c:catAx>
      <c:valAx>
        <c:axId val="151553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54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Scholtz U wins against players in the tournament (1&amp;3 Oct 16)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Gold!$B$663</c:f>
              <c:strCache>
                <c:ptCount val="1"/>
                <c:pt idx="0">
                  <c:v>Scholtz U</c:v>
                </c:pt>
              </c:strCache>
            </c:strRef>
          </c:tx>
          <c:invertIfNegative val="0"/>
          <c:cat>
            <c:strRef>
              <c:f>Gold!$C$662:$N$662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Gold!$C$663:$N$663</c:f>
              <c:numCache>
                <c:formatCode>General</c:formatCode>
                <c:ptCount val="12"/>
                <c:pt idx="5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23392"/>
        <c:axId val="151725184"/>
      </c:barChart>
      <c:catAx>
        <c:axId val="15172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725184"/>
        <c:crosses val="autoZero"/>
        <c:auto val="1"/>
        <c:lblAlgn val="ctr"/>
        <c:lblOffset val="100"/>
        <c:noMultiLvlLbl val="0"/>
      </c:catAx>
      <c:valAx>
        <c:axId val="151725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72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vEmmanis U wins against opponents in the tournament (1&amp;3</a:t>
            </a:r>
            <a:r>
              <a:rPr lang="en-US" baseline="0"/>
              <a:t> Oct 16)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Gold!$B$738</c:f>
              <c:strCache>
                <c:ptCount val="1"/>
                <c:pt idx="0">
                  <c:v>vEmmanis U</c:v>
                </c:pt>
              </c:strCache>
            </c:strRef>
          </c:tx>
          <c:invertIfNegative val="0"/>
          <c:cat>
            <c:strRef>
              <c:f>Gold!$C$737:$N$737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Gold!$C$738:$N$738</c:f>
              <c:numCache>
                <c:formatCode>General</c:formatCode>
                <c:ptCount val="12"/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18016"/>
        <c:axId val="174126208"/>
      </c:barChart>
      <c:catAx>
        <c:axId val="17411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4126208"/>
        <c:crosses val="autoZero"/>
        <c:auto val="1"/>
        <c:lblAlgn val="ctr"/>
        <c:lblOffset val="100"/>
        <c:noMultiLvlLbl val="0"/>
      </c:catAx>
      <c:valAx>
        <c:axId val="17412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11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Jones E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Platinum!$B$225</c:f>
              <c:strCache>
                <c:ptCount val="1"/>
                <c:pt idx="0">
                  <c:v>Jones E</c:v>
                </c:pt>
              </c:strCache>
            </c:strRef>
          </c:tx>
          <c:invertIfNegative val="0"/>
          <c:cat>
            <c:strRef>
              <c:f>Platinum!$C$224:$K$224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Thompson R</c:v>
                </c:pt>
                <c:pt idx="8">
                  <c:v>Player 9</c:v>
                </c:pt>
              </c:strCache>
            </c:strRef>
          </c:cat>
          <c:val>
            <c:numRef>
              <c:f>Platinum!$C$225:$K$225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46848"/>
        <c:axId val="178049792"/>
      </c:barChart>
      <c:catAx>
        <c:axId val="17804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8049792"/>
        <c:crosses val="autoZero"/>
        <c:auto val="1"/>
        <c:lblAlgn val="ctr"/>
        <c:lblOffset val="100"/>
        <c:noMultiLvlLbl val="0"/>
      </c:catAx>
      <c:valAx>
        <c:axId val="1780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046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Fraser B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Platinum!$B$271</c:f>
              <c:strCache>
                <c:ptCount val="1"/>
                <c:pt idx="0">
                  <c:v>Fraser B</c:v>
                </c:pt>
              </c:strCache>
            </c:strRef>
          </c:tx>
          <c:invertIfNegative val="0"/>
          <c:cat>
            <c:strRef>
              <c:f>Platinum!$C$270:$K$270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Thompson R</c:v>
                </c:pt>
                <c:pt idx="8">
                  <c:v>Player 9</c:v>
                </c:pt>
              </c:strCache>
            </c:strRef>
          </c:cat>
          <c:val>
            <c:numRef>
              <c:f>Platinum!$C$271:$K$271</c:f>
              <c:numCache>
                <c:formatCode>General</c:formatCode>
                <c:ptCount val="9"/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44320"/>
        <c:axId val="189563648"/>
      </c:barChart>
      <c:catAx>
        <c:axId val="189544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63648"/>
        <c:crosses val="autoZero"/>
        <c:auto val="1"/>
        <c:lblAlgn val="ctr"/>
        <c:lblOffset val="100"/>
        <c:noMultiLvlLbl val="0"/>
      </c:catAx>
      <c:valAx>
        <c:axId val="1895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544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 Kroese I wins against opponents</a:t>
            </a:r>
            <a:r>
              <a:rPr lang="en-US" baseline="0"/>
              <a:t> in the tournament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Platinum!$B$321</c:f>
              <c:strCache>
                <c:ptCount val="1"/>
                <c:pt idx="0">
                  <c:v>Kroese I</c:v>
                </c:pt>
              </c:strCache>
            </c:strRef>
          </c:tx>
          <c:invertIfNegative val="0"/>
          <c:cat>
            <c:strRef>
              <c:f>Platinum!$C$320:$K$320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Thompson R</c:v>
                </c:pt>
                <c:pt idx="8">
                  <c:v>Player 9</c:v>
                </c:pt>
              </c:strCache>
            </c:strRef>
          </c:cat>
          <c:val>
            <c:numRef>
              <c:f>Platinum!$C$321:$K$321</c:f>
              <c:numCache>
                <c:formatCode>General</c:formatCode>
                <c:ptCount val="9"/>
                <c:pt idx="1">
                  <c:v>1</c:v>
                </c:pt>
                <c:pt idx="3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37760"/>
        <c:axId val="193804160"/>
      </c:barChart>
      <c:catAx>
        <c:axId val="19363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3804160"/>
        <c:crosses val="autoZero"/>
        <c:auto val="1"/>
        <c:lblAlgn val="ctr"/>
        <c:lblOffset val="100"/>
        <c:noMultiLvlLbl val="0"/>
      </c:catAx>
      <c:valAx>
        <c:axId val="19380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3637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Theron E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Platinum!$B$371</c:f>
              <c:strCache>
                <c:ptCount val="1"/>
                <c:pt idx="0">
                  <c:v>Theron E</c:v>
                </c:pt>
              </c:strCache>
            </c:strRef>
          </c:tx>
          <c:invertIfNegative val="0"/>
          <c:cat>
            <c:strRef>
              <c:f>Platinum!$C$370:$K$370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Thompson R</c:v>
                </c:pt>
                <c:pt idx="8">
                  <c:v>Player 9</c:v>
                </c:pt>
              </c:strCache>
            </c:strRef>
          </c:cat>
          <c:val>
            <c:numRef>
              <c:f>Platinum!$C$371:$K$371</c:f>
              <c:numCache>
                <c:formatCode>General</c:formatCode>
                <c:ptCount val="9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40928"/>
        <c:axId val="123412480"/>
      </c:barChart>
      <c:catAx>
        <c:axId val="12214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12480"/>
        <c:crosses val="autoZero"/>
        <c:auto val="1"/>
        <c:lblAlgn val="ctr"/>
        <c:lblOffset val="100"/>
        <c:noMultiLvlLbl val="0"/>
      </c:catAx>
      <c:valAx>
        <c:axId val="12341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140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Beneke J wins against opponents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Platinum!$B$423</c:f>
              <c:strCache>
                <c:ptCount val="1"/>
                <c:pt idx="0">
                  <c:v>Beneke J</c:v>
                </c:pt>
              </c:strCache>
            </c:strRef>
          </c:tx>
          <c:invertIfNegative val="0"/>
          <c:cat>
            <c:strRef>
              <c:f>Platinum!$C$422:$K$422</c:f>
              <c:strCache>
                <c:ptCount val="9"/>
                <c:pt idx="0">
                  <c:v>Jones E</c:v>
                </c:pt>
                <c:pt idx="1">
                  <c:v>Fraser B</c:v>
                </c:pt>
                <c:pt idx="2">
                  <c:v>Kroese I</c:v>
                </c:pt>
                <c:pt idx="3">
                  <c:v>Theron E</c:v>
                </c:pt>
                <c:pt idx="4">
                  <c:v>Beneke J</c:v>
                </c:pt>
                <c:pt idx="5">
                  <c:v>Ebersohn R</c:v>
                </c:pt>
                <c:pt idx="6">
                  <c:v>Steyn S</c:v>
                </c:pt>
                <c:pt idx="7">
                  <c:v>Thompson R</c:v>
                </c:pt>
                <c:pt idx="8">
                  <c:v>Player 9</c:v>
                </c:pt>
              </c:strCache>
            </c:strRef>
          </c:cat>
          <c:val>
            <c:numRef>
              <c:f>Platinum!$C$423:$K$423</c:f>
              <c:numCache>
                <c:formatCode>General</c:formatCode>
                <c:ptCount val="9"/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23168"/>
        <c:axId val="124024704"/>
      </c:barChart>
      <c:catAx>
        <c:axId val="12402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024704"/>
        <c:crosses val="autoZero"/>
        <c:auto val="1"/>
        <c:lblAlgn val="ctr"/>
        <c:lblOffset val="100"/>
        <c:noMultiLvlLbl val="0"/>
      </c:catAx>
      <c:valAx>
        <c:axId val="12402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023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Sarovic M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Greenball!$B$215</c:f>
              <c:strCache>
                <c:ptCount val="1"/>
                <c:pt idx="0">
                  <c:v>Sarovic M</c:v>
                </c:pt>
              </c:strCache>
            </c:strRef>
          </c:tx>
          <c:invertIfNegative val="0"/>
          <c:cat>
            <c:strRef>
              <c:f>Greenball!$C$214:$I$214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Greenball!$C$215:$I$215</c:f>
              <c:numCache>
                <c:formatCode>General</c:formatCode>
                <c:ptCount val="7"/>
                <c:pt idx="2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38112"/>
        <c:axId val="121349632"/>
      </c:barChart>
      <c:catAx>
        <c:axId val="12133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49632"/>
        <c:crosses val="autoZero"/>
        <c:auto val="1"/>
        <c:lblAlgn val="ctr"/>
        <c:lblOffset val="100"/>
        <c:noMultiLvlLbl val="0"/>
      </c:catAx>
      <c:valAx>
        <c:axId val="12134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338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 of Fivaz S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Greenball!$B$256</c:f>
              <c:strCache>
                <c:ptCount val="1"/>
                <c:pt idx="0">
                  <c:v>Fivaz S</c:v>
                </c:pt>
              </c:strCache>
            </c:strRef>
          </c:tx>
          <c:invertIfNegative val="0"/>
          <c:cat>
            <c:strRef>
              <c:f>Greenball!$C$255:$I$255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Greenball!$C$256:$I$256</c:f>
              <c:numCache>
                <c:formatCode>General</c:formatCode>
                <c:ptCount val="7"/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91232"/>
        <c:axId val="121793536"/>
      </c:barChart>
      <c:catAx>
        <c:axId val="12179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793536"/>
        <c:crosses val="autoZero"/>
        <c:auto val="1"/>
        <c:lblAlgn val="ctr"/>
        <c:lblOffset val="100"/>
        <c:noMultiLvlLbl val="0"/>
      </c:catAx>
      <c:valAx>
        <c:axId val="121793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791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Markram J wins against other players in the tournament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Greenball!$B$307</c:f>
              <c:strCache>
                <c:ptCount val="1"/>
                <c:pt idx="0">
                  <c:v>Markram J</c:v>
                </c:pt>
              </c:strCache>
            </c:strRef>
          </c:tx>
          <c:invertIfNegative val="0"/>
          <c:cat>
            <c:strRef>
              <c:f>Greenball!$C$306:$I$306</c:f>
              <c:strCache>
                <c:ptCount val="7"/>
                <c:pt idx="0">
                  <c:v>Ehlers N</c:v>
                </c:pt>
                <c:pt idx="1">
                  <c:v>Sarovic M</c:v>
                </c:pt>
                <c:pt idx="2">
                  <c:v>Fivaz S</c:v>
                </c:pt>
                <c:pt idx="3">
                  <c:v>Coetzee J</c:v>
                </c:pt>
                <c:pt idx="4">
                  <c:v>Brunette L</c:v>
                </c:pt>
                <c:pt idx="5">
                  <c:v>Majoko N</c:v>
                </c:pt>
                <c:pt idx="6">
                  <c:v>Markram J</c:v>
                </c:pt>
              </c:strCache>
            </c:strRef>
          </c:cat>
          <c:val>
            <c:numRef>
              <c:f>Greenball!$C$307:$I$307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25920"/>
        <c:axId val="123427456"/>
      </c:barChart>
      <c:catAx>
        <c:axId val="12342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27456"/>
        <c:crosses val="autoZero"/>
        <c:auto val="1"/>
        <c:lblAlgn val="ctr"/>
        <c:lblOffset val="100"/>
        <c:noMultiLvlLbl val="0"/>
      </c:catAx>
      <c:valAx>
        <c:axId val="123427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425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Beneke J wins against opponents in the tournament (1&amp;3 Oct</a:t>
            </a:r>
            <a:r>
              <a:rPr lang="en-US" baseline="0"/>
              <a:t> 16)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Gold!$B$300</c:f>
              <c:strCache>
                <c:ptCount val="1"/>
                <c:pt idx="0">
                  <c:v>Beneke J</c:v>
                </c:pt>
              </c:strCache>
            </c:strRef>
          </c:tx>
          <c:invertIfNegative val="0"/>
          <c:cat>
            <c:strRef>
              <c:f>Gold!$C$299:$N$299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Gold!$C$300:$N$300</c:f>
              <c:numCache>
                <c:formatCode>General</c:formatCode>
                <c:ptCount val="12"/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62976"/>
        <c:axId val="128064896"/>
      </c:barChart>
      <c:catAx>
        <c:axId val="12806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64896"/>
        <c:crosses val="autoZero"/>
        <c:auto val="1"/>
        <c:lblAlgn val="ctr"/>
        <c:lblOffset val="100"/>
        <c:noMultiLvlLbl val="0"/>
      </c:catAx>
      <c:valAx>
        <c:axId val="12806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062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</a:t>
            </a:r>
            <a:r>
              <a:rPr lang="en-US" baseline="0"/>
              <a:t> of </a:t>
            </a:r>
            <a:r>
              <a:rPr lang="en-US"/>
              <a:t>Fivas M wins against opponents in the tournament (1&amp;3 Oct</a:t>
            </a:r>
            <a:r>
              <a:rPr lang="en-US" baseline="0"/>
              <a:t> 16)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Gold!$B$365</c:f>
              <c:strCache>
                <c:ptCount val="1"/>
                <c:pt idx="0">
                  <c:v>Fivas M</c:v>
                </c:pt>
              </c:strCache>
            </c:strRef>
          </c:tx>
          <c:invertIfNegative val="0"/>
          <c:cat>
            <c:strRef>
              <c:f>Gold!$C$364:$N$364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Gold!$C$365:$N$365</c:f>
              <c:numCache>
                <c:formatCode>General</c:formatCode>
                <c:ptCount val="12"/>
                <c:pt idx="0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8">
                  <c:v>9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4976"/>
        <c:axId val="128097280"/>
      </c:barChart>
      <c:catAx>
        <c:axId val="12809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97280"/>
        <c:crosses val="autoZero"/>
        <c:auto val="1"/>
        <c:lblAlgn val="ctr"/>
        <c:lblOffset val="100"/>
        <c:noMultiLvlLbl val="0"/>
      </c:catAx>
      <c:valAx>
        <c:axId val="12809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09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Harris R wins against opponents in the tournament (1&amp;3 Oct 16)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Gold!$B$432</c:f>
              <c:strCache>
                <c:ptCount val="1"/>
                <c:pt idx="0">
                  <c:v>Harris R</c:v>
                </c:pt>
              </c:strCache>
            </c:strRef>
          </c:tx>
          <c:invertIfNegative val="0"/>
          <c:cat>
            <c:strRef>
              <c:f>Gold!$C$431:$N$431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Gold!$C$432:$N$432</c:f>
              <c:numCache>
                <c:formatCode>General</c:formatCode>
                <c:ptCount val="12"/>
                <c:pt idx="0">
                  <c:v>4</c:v>
                </c:pt>
                <c:pt idx="2">
                  <c:v>4</c:v>
                </c:pt>
                <c:pt idx="4">
                  <c:v>1</c:v>
                </c:pt>
                <c:pt idx="5">
                  <c:v>2</c:v>
                </c:pt>
                <c:pt idx="8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33088"/>
        <c:axId val="133965312"/>
      </c:barChart>
      <c:catAx>
        <c:axId val="1338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65312"/>
        <c:crosses val="autoZero"/>
        <c:auto val="1"/>
        <c:lblAlgn val="ctr"/>
        <c:lblOffset val="100"/>
        <c:noMultiLvlLbl val="0"/>
      </c:catAx>
      <c:valAx>
        <c:axId val="13396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83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v Niekerk P wins against opponents in the tournament (1&amp;3 Oct 16)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Gold!$B$496</c:f>
              <c:strCache>
                <c:ptCount val="1"/>
                <c:pt idx="0">
                  <c:v>v Niekerk P</c:v>
                </c:pt>
              </c:strCache>
            </c:strRef>
          </c:tx>
          <c:invertIfNegative val="0"/>
          <c:cat>
            <c:strRef>
              <c:f>Gold!$C$495:$N$495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Gold!$C$496:$N$496</c:f>
              <c:numCache>
                <c:formatCode>General</c:formatCode>
                <c:ptCount val="12"/>
                <c:pt idx="0">
                  <c:v>1</c:v>
                </c:pt>
                <c:pt idx="3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71264"/>
        <c:axId val="151221376"/>
      </c:barChart>
      <c:catAx>
        <c:axId val="15057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1221376"/>
        <c:crosses val="autoZero"/>
        <c:auto val="1"/>
        <c:lblAlgn val="ctr"/>
        <c:lblOffset val="100"/>
        <c:noMultiLvlLbl val="0"/>
      </c:catAx>
      <c:valAx>
        <c:axId val="15122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57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Brunette D wins against opponents in the tournament (1&amp;3 Oct 16)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Gold!$B$552</c:f>
              <c:strCache>
                <c:ptCount val="1"/>
                <c:pt idx="0">
                  <c:v>Brunette D</c:v>
                </c:pt>
              </c:strCache>
            </c:strRef>
          </c:tx>
          <c:invertIfNegative val="0"/>
          <c:cat>
            <c:strRef>
              <c:f>Gold!$C$551:$N$551</c:f>
              <c:strCache>
                <c:ptCount val="12"/>
                <c:pt idx="0">
                  <c:v>Beneke J</c:v>
                </c:pt>
                <c:pt idx="1">
                  <c:v>Vermaak D</c:v>
                </c:pt>
                <c:pt idx="2">
                  <c:v>Fivas M</c:v>
                </c:pt>
                <c:pt idx="3">
                  <c:v>Harris R</c:v>
                </c:pt>
                <c:pt idx="4">
                  <c:v>v Niekerk P</c:v>
                </c:pt>
                <c:pt idx="5">
                  <c:v>Brunette D</c:v>
                </c:pt>
                <c:pt idx="6">
                  <c:v>Meier H</c:v>
                </c:pt>
                <c:pt idx="7">
                  <c:v>Miles C</c:v>
                </c:pt>
                <c:pt idx="8">
                  <c:v>Gezernik R</c:v>
                </c:pt>
                <c:pt idx="9">
                  <c:v>Scholtz U</c:v>
                </c:pt>
                <c:pt idx="10">
                  <c:v>JvRensburg J</c:v>
                </c:pt>
                <c:pt idx="11">
                  <c:v>vEmmanis U</c:v>
                </c:pt>
              </c:strCache>
            </c:strRef>
          </c:cat>
          <c:val>
            <c:numRef>
              <c:f>Gold!$C$552:$N$552</c:f>
              <c:numCache>
                <c:formatCode>General</c:formatCode>
                <c:ptCount val="12"/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08928"/>
        <c:axId val="151483520"/>
      </c:barChart>
      <c:catAx>
        <c:axId val="15130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483520"/>
        <c:crosses val="autoZero"/>
        <c:auto val="1"/>
        <c:lblAlgn val="ctr"/>
        <c:lblOffset val="100"/>
        <c:noMultiLvlLbl val="0"/>
      </c:catAx>
      <c:valAx>
        <c:axId val="15148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30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179</xdr:row>
      <xdr:rowOff>19050</xdr:rowOff>
    </xdr:from>
    <xdr:to>
      <xdr:col>8</xdr:col>
      <xdr:colOff>304800</xdr:colOff>
      <xdr:row>193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216</xdr:row>
      <xdr:rowOff>28575</xdr:rowOff>
    </xdr:from>
    <xdr:to>
      <xdr:col>8</xdr:col>
      <xdr:colOff>323850</xdr:colOff>
      <xdr:row>230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257</xdr:row>
      <xdr:rowOff>19050</xdr:rowOff>
    </xdr:from>
    <xdr:to>
      <xdr:col>8</xdr:col>
      <xdr:colOff>314325</xdr:colOff>
      <xdr:row>271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308</xdr:row>
      <xdr:rowOff>9525</xdr:rowOff>
    </xdr:from>
    <xdr:to>
      <xdr:col>8</xdr:col>
      <xdr:colOff>352425</xdr:colOff>
      <xdr:row>322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301</xdr:row>
      <xdr:rowOff>19050</xdr:rowOff>
    </xdr:from>
    <xdr:to>
      <xdr:col>14</xdr:col>
      <xdr:colOff>9525</xdr:colOff>
      <xdr:row>315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366</xdr:row>
      <xdr:rowOff>19050</xdr:rowOff>
    </xdr:from>
    <xdr:to>
      <xdr:col>13</xdr:col>
      <xdr:colOff>628649</xdr:colOff>
      <xdr:row>380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433</xdr:row>
      <xdr:rowOff>0</xdr:rowOff>
    </xdr:from>
    <xdr:to>
      <xdr:col>14</xdr:col>
      <xdr:colOff>19050</xdr:colOff>
      <xdr:row>447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497</xdr:row>
      <xdr:rowOff>0</xdr:rowOff>
    </xdr:from>
    <xdr:to>
      <xdr:col>13</xdr:col>
      <xdr:colOff>638175</xdr:colOff>
      <xdr:row>511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553</xdr:row>
      <xdr:rowOff>0</xdr:rowOff>
    </xdr:from>
    <xdr:to>
      <xdr:col>13</xdr:col>
      <xdr:colOff>600074</xdr:colOff>
      <xdr:row>567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9524</xdr:colOff>
      <xdr:row>600</xdr:row>
      <xdr:rowOff>28575</xdr:rowOff>
    </xdr:from>
    <xdr:to>
      <xdr:col>13</xdr:col>
      <xdr:colOff>647699</xdr:colOff>
      <xdr:row>614</xdr:row>
      <xdr:rowOff>104775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664</xdr:row>
      <xdr:rowOff>19050</xdr:rowOff>
    </xdr:from>
    <xdr:to>
      <xdr:col>13</xdr:col>
      <xdr:colOff>638175</xdr:colOff>
      <xdr:row>678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609599</xdr:colOff>
      <xdr:row>739</xdr:row>
      <xdr:rowOff>28575</xdr:rowOff>
    </xdr:from>
    <xdr:to>
      <xdr:col>13</xdr:col>
      <xdr:colOff>638174</xdr:colOff>
      <xdr:row>753</xdr:row>
      <xdr:rowOff>104775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226</xdr:row>
      <xdr:rowOff>28575</xdr:rowOff>
    </xdr:from>
    <xdr:to>
      <xdr:col>8</xdr:col>
      <xdr:colOff>380999</xdr:colOff>
      <xdr:row>240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272</xdr:row>
      <xdr:rowOff>38100</xdr:rowOff>
    </xdr:from>
    <xdr:to>
      <xdr:col>8</xdr:col>
      <xdr:colOff>342900</xdr:colOff>
      <xdr:row>286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322</xdr:row>
      <xdr:rowOff>47625</xdr:rowOff>
    </xdr:from>
    <xdr:to>
      <xdr:col>8</xdr:col>
      <xdr:colOff>333375</xdr:colOff>
      <xdr:row>336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372</xdr:row>
      <xdr:rowOff>0</xdr:rowOff>
    </xdr:from>
    <xdr:to>
      <xdr:col>8</xdr:col>
      <xdr:colOff>381000</xdr:colOff>
      <xdr:row>386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424</xdr:row>
      <xdr:rowOff>28575</xdr:rowOff>
    </xdr:from>
    <xdr:to>
      <xdr:col>8</xdr:col>
      <xdr:colOff>352425</xdr:colOff>
      <xdr:row>438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nistry\ITN%20Rating\New%202016-2018\19&amp;20Aug16\NewITNRating%20-19%20&amp;%2020%20Aug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stry/3%20Cycle%20MP/2016/25%20&amp;%2027%20Jun16/Input%20Sheet/Input%20Sheet%20-%2025%20&amp;%2027%20Jun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11Jul16"/>
      <sheetName val="Predicted"/>
      <sheetName val="Summary 12&amp;13Aug16"/>
      <sheetName val="19&amp;20Aug16"/>
      <sheetName val="Summary 19&amp;20Aug16"/>
      <sheetName val="Players 12-20Aug16"/>
    </sheetNames>
    <sheetDataSet>
      <sheetData sheetId="0"/>
      <sheetData sheetId="1"/>
      <sheetData sheetId="2"/>
      <sheetData sheetId="3"/>
      <sheetData sheetId="4">
        <row r="10">
          <cell r="B10" t="str">
            <v>Illoke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Input sheet"/>
      <sheetName val="Sheet3"/>
      <sheetName val="Sheet1"/>
      <sheetName val="Sheet2"/>
    </sheetNames>
    <sheetDataSet>
      <sheetData sheetId="0"/>
      <sheetData sheetId="1">
        <row r="11">
          <cell r="B11" t="str">
            <v>Harris R</v>
          </cell>
        </row>
        <row r="12">
          <cell r="B12" t="str">
            <v>Steyn S</v>
          </cell>
        </row>
        <row r="18">
          <cell r="B18" t="str">
            <v>Fivaz M</v>
          </cell>
        </row>
        <row r="19">
          <cell r="B19" t="str">
            <v>De Villiers M</v>
          </cell>
        </row>
        <row r="20">
          <cell r="B20" t="str">
            <v>Wurm E</v>
          </cell>
        </row>
        <row r="25">
          <cell r="B25" t="str">
            <v>Breytenb 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657"/>
  <sheetViews>
    <sheetView topLeftCell="A466" workbookViewId="0">
      <selection activeCell="A494" sqref="A494"/>
    </sheetView>
  </sheetViews>
  <sheetFormatPr defaultRowHeight="15" x14ac:dyDescent="0.25"/>
  <cols>
    <col min="3" max="3" width="10.140625" bestFit="1" customWidth="1"/>
    <col min="4" max="4" width="12.28515625" bestFit="1" customWidth="1"/>
    <col min="5" max="5" width="10.140625" bestFit="1" customWidth="1"/>
    <col min="6" max="6" width="14.85546875" bestFit="1" customWidth="1"/>
    <col min="7" max="7" width="11.5703125" bestFit="1" customWidth="1"/>
    <col min="9" max="9" width="11.42578125" bestFit="1" customWidth="1"/>
    <col min="10" max="10" width="10.85546875" bestFit="1" customWidth="1"/>
    <col min="11" max="11" width="10.5703125" bestFit="1" customWidth="1"/>
    <col min="13" max="13" width="9.85546875" bestFit="1" customWidth="1"/>
    <col min="14" max="14" width="9.7109375" bestFit="1" customWidth="1"/>
    <col min="15" max="15" width="9.85546875" bestFit="1" customWidth="1"/>
    <col min="18" max="18" width="10.140625" bestFit="1" customWidth="1"/>
    <col min="51" max="51" width="9.85546875" bestFit="1" customWidth="1"/>
    <col min="52" max="52" width="12.28515625" bestFit="1" customWidth="1"/>
    <col min="53" max="53" width="10.140625" bestFit="1" customWidth="1"/>
    <col min="54" max="54" width="14.85546875" bestFit="1" customWidth="1"/>
    <col min="55" max="55" width="9.85546875" bestFit="1" customWidth="1"/>
    <col min="57" max="57" width="10.42578125" bestFit="1" customWidth="1"/>
    <col min="58" max="59" width="10.5703125" bestFit="1" customWidth="1"/>
  </cols>
  <sheetData>
    <row r="2" spans="1:17" ht="18.75" x14ac:dyDescent="0.3">
      <c r="A2" s="911" t="s">
        <v>989</v>
      </c>
    </row>
    <row r="4" spans="1:17" x14ac:dyDescent="0.25">
      <c r="A4" t="s">
        <v>112</v>
      </c>
      <c r="C4" s="38">
        <v>1</v>
      </c>
      <c r="D4" s="38">
        <f t="shared" ref="D4:J4" si="0">+C4+1</f>
        <v>2</v>
      </c>
      <c r="E4" s="38">
        <f t="shared" si="0"/>
        <v>3</v>
      </c>
      <c r="F4" s="38">
        <f t="shared" si="0"/>
        <v>4</v>
      </c>
      <c r="G4" s="38">
        <f t="shared" si="0"/>
        <v>5</v>
      </c>
      <c r="H4" s="38">
        <f t="shared" si="0"/>
        <v>6</v>
      </c>
      <c r="I4" s="38">
        <f t="shared" si="0"/>
        <v>7</v>
      </c>
      <c r="J4" s="38">
        <f t="shared" si="0"/>
        <v>8</v>
      </c>
      <c r="L4" t="s">
        <v>62</v>
      </c>
    </row>
    <row r="5" spans="1:17" x14ac:dyDescent="0.25">
      <c r="A5" t="s">
        <v>102</v>
      </c>
      <c r="B5" t="s">
        <v>103</v>
      </c>
      <c r="C5" s="51" t="str">
        <f>+$B$6</f>
        <v>Ehlers N</v>
      </c>
      <c r="D5" s="52" t="str">
        <f>+$B$7</f>
        <v>Sarovic M</v>
      </c>
      <c r="E5" s="53" t="str">
        <f>+$B$8</f>
        <v>Fivaz S</v>
      </c>
      <c r="F5" s="3" t="str">
        <f>+$B$9</f>
        <v>Coetzee J</v>
      </c>
      <c r="G5" s="54" t="str">
        <f>+$B$10</f>
        <v>Brunette L</v>
      </c>
      <c r="H5" s="55" t="str">
        <f>+$B$11</f>
        <v>Majoko N</v>
      </c>
      <c r="I5" s="56" t="str">
        <f>+$B$12</f>
        <v>Markram J</v>
      </c>
      <c r="J5" t="str">
        <f>+$B$13</f>
        <v>Player 8</v>
      </c>
      <c r="L5" t="s">
        <v>0</v>
      </c>
      <c r="N5" t="s">
        <v>57</v>
      </c>
      <c r="O5" t="s">
        <v>5</v>
      </c>
      <c r="P5" s="38"/>
      <c r="Q5" t="s">
        <v>63</v>
      </c>
    </row>
    <row r="6" spans="1:17" x14ac:dyDescent="0.25">
      <c r="A6" s="38">
        <v>1</v>
      </c>
      <c r="B6" s="51" t="s">
        <v>65</v>
      </c>
      <c r="C6" s="50"/>
      <c r="D6" s="32" t="s">
        <v>97</v>
      </c>
      <c r="E6" s="36"/>
      <c r="F6" s="36"/>
      <c r="G6" s="57" t="s">
        <v>94</v>
      </c>
      <c r="H6" s="31" t="s">
        <v>91</v>
      </c>
      <c r="I6" s="58" t="s">
        <v>88</v>
      </c>
      <c r="J6" s="35" t="s">
        <v>85</v>
      </c>
      <c r="L6" s="1" t="s">
        <v>1</v>
      </c>
      <c r="M6" s="1" t="s">
        <v>2</v>
      </c>
      <c r="N6" s="46" t="s">
        <v>55</v>
      </c>
      <c r="O6" s="46" t="s">
        <v>56</v>
      </c>
      <c r="P6" s="42" t="s">
        <v>51</v>
      </c>
      <c r="Q6" t="s">
        <v>64</v>
      </c>
    </row>
    <row r="7" spans="1:17" x14ac:dyDescent="0.25">
      <c r="A7" s="38">
        <f>+A6+1</f>
        <v>2</v>
      </c>
      <c r="B7" s="52" t="s">
        <v>66</v>
      </c>
      <c r="C7" s="32" t="s">
        <v>97</v>
      </c>
      <c r="D7" s="50"/>
      <c r="E7" s="36"/>
      <c r="F7" s="36"/>
      <c r="G7" s="31" t="s">
        <v>92</v>
      </c>
      <c r="H7" s="58" t="s">
        <v>89</v>
      </c>
      <c r="I7" s="35" t="s">
        <v>86</v>
      </c>
      <c r="J7" s="31" t="s">
        <v>92</v>
      </c>
      <c r="L7" s="23" t="s">
        <v>6</v>
      </c>
      <c r="M7" s="6" t="s">
        <v>60</v>
      </c>
      <c r="N7" s="40" t="s">
        <v>31</v>
      </c>
      <c r="O7" s="40" t="s">
        <v>31</v>
      </c>
      <c r="P7" s="4" t="s">
        <v>54</v>
      </c>
      <c r="Q7" s="49">
        <v>10</v>
      </c>
    </row>
    <row r="8" spans="1:17" x14ac:dyDescent="0.25">
      <c r="A8" s="38">
        <f t="shared" ref="A8:A13" si="1">+A7+1</f>
        <v>3</v>
      </c>
      <c r="B8" s="53" t="s">
        <v>67</v>
      </c>
      <c r="C8" s="36"/>
      <c r="D8" s="36"/>
      <c r="E8" s="36"/>
      <c r="F8" s="36"/>
      <c r="G8" s="36"/>
      <c r="H8" s="36"/>
      <c r="I8" s="36"/>
      <c r="J8" s="36"/>
      <c r="L8" s="27" t="s">
        <v>8</v>
      </c>
      <c r="M8" s="11" t="s">
        <v>61</v>
      </c>
      <c r="N8" s="37"/>
      <c r="O8" s="39">
        <v>175</v>
      </c>
      <c r="P8" s="44" t="s">
        <v>54</v>
      </c>
      <c r="Q8" s="49">
        <v>10</v>
      </c>
    </row>
    <row r="9" spans="1:17" x14ac:dyDescent="0.25">
      <c r="A9" s="38">
        <f t="shared" si="1"/>
        <v>4</v>
      </c>
      <c r="B9" s="3" t="s">
        <v>68</v>
      </c>
      <c r="C9" s="36"/>
      <c r="D9" s="36"/>
      <c r="E9" s="36"/>
      <c r="F9" s="36"/>
      <c r="G9" s="36"/>
      <c r="H9" s="36"/>
      <c r="I9" s="36"/>
      <c r="J9" s="36"/>
      <c r="L9" s="23" t="s">
        <v>14</v>
      </c>
      <c r="M9" s="6" t="s">
        <v>15</v>
      </c>
      <c r="N9" s="48">
        <v>175</v>
      </c>
      <c r="P9" s="7" t="s">
        <v>59</v>
      </c>
      <c r="Q9" s="49">
        <v>7.75</v>
      </c>
    </row>
    <row r="10" spans="1:17" x14ac:dyDescent="0.25">
      <c r="A10" s="38">
        <f t="shared" si="1"/>
        <v>5</v>
      </c>
      <c r="B10" s="54" t="s">
        <v>69</v>
      </c>
      <c r="C10" s="57" t="s">
        <v>94</v>
      </c>
      <c r="D10" s="31" t="s">
        <v>92</v>
      </c>
      <c r="E10" s="36"/>
      <c r="F10" s="36"/>
      <c r="G10" s="50"/>
      <c r="H10" s="35" t="s">
        <v>87</v>
      </c>
      <c r="I10" s="32" t="s">
        <v>98</v>
      </c>
      <c r="J10" s="58" t="s">
        <v>90</v>
      </c>
      <c r="L10" s="16" t="s">
        <v>16</v>
      </c>
      <c r="M10" s="11" t="s">
        <v>17</v>
      </c>
      <c r="N10" s="37"/>
      <c r="O10" s="39">
        <v>175</v>
      </c>
      <c r="P10" s="44" t="s">
        <v>54</v>
      </c>
      <c r="Q10" s="49">
        <v>9.2388999999999992</v>
      </c>
    </row>
    <row r="11" spans="1:17" x14ac:dyDescent="0.25">
      <c r="A11" s="38">
        <f t="shared" si="1"/>
        <v>6</v>
      </c>
      <c r="B11" s="55" t="s">
        <v>70</v>
      </c>
      <c r="C11" s="31" t="s">
        <v>91</v>
      </c>
      <c r="D11" s="58" t="s">
        <v>89</v>
      </c>
      <c r="E11" s="36"/>
      <c r="F11" s="36"/>
      <c r="G11" s="35" t="s">
        <v>87</v>
      </c>
      <c r="H11" s="50"/>
      <c r="I11" s="57" t="s">
        <v>96</v>
      </c>
      <c r="J11" s="32" t="s">
        <v>99</v>
      </c>
      <c r="L11" s="19" t="s">
        <v>32</v>
      </c>
      <c r="M11" s="11" t="s">
        <v>33</v>
      </c>
      <c r="N11" s="39">
        <v>300</v>
      </c>
      <c r="O11" s="39">
        <v>300</v>
      </c>
      <c r="P11" s="4" t="s">
        <v>54</v>
      </c>
      <c r="Q11" s="49">
        <v>10.041700000000001</v>
      </c>
    </row>
    <row r="12" spans="1:17" x14ac:dyDescent="0.25">
      <c r="A12" s="38">
        <f t="shared" si="1"/>
        <v>7</v>
      </c>
      <c r="B12" s="56" t="s">
        <v>71</v>
      </c>
      <c r="C12" s="58" t="s">
        <v>88</v>
      </c>
      <c r="D12" s="35" t="s">
        <v>86</v>
      </c>
      <c r="E12" s="36"/>
      <c r="F12" s="36"/>
      <c r="G12" s="32" t="s">
        <v>98</v>
      </c>
      <c r="H12" s="57" t="s">
        <v>96</v>
      </c>
      <c r="I12" s="50"/>
      <c r="J12" s="31" t="s">
        <v>93</v>
      </c>
      <c r="L12" s="27" t="s">
        <v>34</v>
      </c>
      <c r="M12" s="13" t="s">
        <v>35</v>
      </c>
      <c r="N12" s="39">
        <v>300</v>
      </c>
      <c r="O12" s="39">
        <v>300</v>
      </c>
      <c r="P12" s="4" t="s">
        <v>54</v>
      </c>
      <c r="Q12" s="49">
        <v>10.1111</v>
      </c>
    </row>
    <row r="13" spans="1:17" x14ac:dyDescent="0.25">
      <c r="A13" s="38">
        <f t="shared" si="1"/>
        <v>8</v>
      </c>
      <c r="B13" t="s">
        <v>72</v>
      </c>
      <c r="C13" s="35" t="s">
        <v>85</v>
      </c>
      <c r="D13" s="57" t="s">
        <v>95</v>
      </c>
      <c r="E13" s="36"/>
      <c r="F13" s="36"/>
      <c r="G13" s="58" t="s">
        <v>90</v>
      </c>
      <c r="H13" s="32" t="s">
        <v>99</v>
      </c>
      <c r="I13" s="31" t="s">
        <v>93</v>
      </c>
      <c r="J13" s="50"/>
      <c r="L13" s="27" t="s">
        <v>41</v>
      </c>
      <c r="M13" s="13" t="s">
        <v>42</v>
      </c>
      <c r="N13" s="39">
        <v>300</v>
      </c>
      <c r="O13" s="39">
        <v>300</v>
      </c>
      <c r="P13" s="4" t="s">
        <v>54</v>
      </c>
      <c r="Q13" s="49">
        <v>8.4722000000000008</v>
      </c>
    </row>
    <row r="15" spans="1:17" x14ac:dyDescent="0.25">
      <c r="A15" t="s">
        <v>112</v>
      </c>
      <c r="C15" s="38">
        <v>1</v>
      </c>
      <c r="D15" s="38">
        <f t="shared" ref="D15:J15" si="2">+C15+1</f>
        <v>2</v>
      </c>
      <c r="E15" s="38">
        <f t="shared" si="2"/>
        <v>3</v>
      </c>
      <c r="F15" s="38">
        <f t="shared" si="2"/>
        <v>4</v>
      </c>
      <c r="G15" s="38">
        <f t="shared" si="2"/>
        <v>5</v>
      </c>
      <c r="H15" s="38">
        <f t="shared" si="2"/>
        <v>6</v>
      </c>
      <c r="I15" s="38">
        <f t="shared" si="2"/>
        <v>7</v>
      </c>
      <c r="J15" s="38">
        <f t="shared" si="2"/>
        <v>8</v>
      </c>
      <c r="L15" t="s">
        <v>62</v>
      </c>
    </row>
    <row r="16" spans="1:17" x14ac:dyDescent="0.25">
      <c r="A16" t="s">
        <v>102</v>
      </c>
      <c r="B16" t="s">
        <v>103</v>
      </c>
      <c r="C16" s="51" t="str">
        <f>+$B$6</f>
        <v>Ehlers N</v>
      </c>
      <c r="D16" s="52" t="str">
        <f>+$B$7</f>
        <v>Sarovic M</v>
      </c>
      <c r="E16" s="53" t="str">
        <f>+$B$8</f>
        <v>Fivaz S</v>
      </c>
      <c r="F16" s="3" t="str">
        <f>+$B$9</f>
        <v>Coetzee J</v>
      </c>
      <c r="G16" s="54" t="str">
        <f>+$B$10</f>
        <v>Brunette L</v>
      </c>
      <c r="H16" s="55" t="str">
        <f>+$B$11</f>
        <v>Majoko N</v>
      </c>
      <c r="I16" s="56" t="str">
        <f>+$B$12</f>
        <v>Markram J</v>
      </c>
      <c r="J16" t="str">
        <f>+$B$13</f>
        <v>Player 8</v>
      </c>
      <c r="L16" t="s">
        <v>0</v>
      </c>
      <c r="N16" t="s">
        <v>57</v>
      </c>
      <c r="O16" t="s">
        <v>5</v>
      </c>
      <c r="P16" s="38"/>
      <c r="Q16" t="s">
        <v>63</v>
      </c>
    </row>
    <row r="17" spans="1:17" x14ac:dyDescent="0.25">
      <c r="A17" t="s">
        <v>73</v>
      </c>
      <c r="B17" t="s">
        <v>74</v>
      </c>
      <c r="C17" s="35" t="s">
        <v>85</v>
      </c>
      <c r="D17" s="35" t="s">
        <v>86</v>
      </c>
      <c r="E17" s="36"/>
      <c r="F17" s="36"/>
      <c r="G17" s="35" t="s">
        <v>87</v>
      </c>
      <c r="H17" s="35" t="s">
        <v>87</v>
      </c>
      <c r="I17" s="35" t="s">
        <v>86</v>
      </c>
      <c r="J17" s="35" t="s">
        <v>85</v>
      </c>
      <c r="L17" s="1" t="s">
        <v>1</v>
      </c>
      <c r="M17" s="1" t="s">
        <v>2</v>
      </c>
      <c r="N17" s="46" t="s">
        <v>55</v>
      </c>
      <c r="O17" s="46" t="s">
        <v>56</v>
      </c>
      <c r="P17" s="42" t="s">
        <v>51</v>
      </c>
      <c r="Q17" t="s">
        <v>64</v>
      </c>
    </row>
    <row r="18" spans="1:17" x14ac:dyDescent="0.25">
      <c r="A18" t="s">
        <v>74</v>
      </c>
      <c r="B18" t="s">
        <v>75</v>
      </c>
      <c r="E18" s="36"/>
      <c r="F18" s="36"/>
      <c r="L18" s="23" t="s">
        <v>14</v>
      </c>
      <c r="M18" s="6" t="s">
        <v>15</v>
      </c>
      <c r="N18" s="109">
        <v>175</v>
      </c>
      <c r="O18" s="93"/>
      <c r="P18" s="7" t="s">
        <v>59</v>
      </c>
      <c r="Q18" s="49">
        <v>7.75</v>
      </c>
    </row>
    <row r="19" spans="1:17" x14ac:dyDescent="0.25">
      <c r="A19" t="s">
        <v>75</v>
      </c>
      <c r="B19" t="s">
        <v>76</v>
      </c>
      <c r="C19" s="58" t="s">
        <v>88</v>
      </c>
      <c r="D19" s="58" t="s">
        <v>89</v>
      </c>
      <c r="E19" s="36"/>
      <c r="F19" s="36"/>
      <c r="G19" s="58" t="s">
        <v>90</v>
      </c>
      <c r="H19" s="58" t="s">
        <v>89</v>
      </c>
      <c r="I19" s="58" t="s">
        <v>88</v>
      </c>
      <c r="J19" s="58" t="s">
        <v>90</v>
      </c>
      <c r="L19" s="27" t="s">
        <v>41</v>
      </c>
      <c r="M19" s="13" t="s">
        <v>42</v>
      </c>
      <c r="N19" s="39">
        <v>300</v>
      </c>
      <c r="O19" s="39">
        <v>300</v>
      </c>
      <c r="P19" s="4" t="s">
        <v>54</v>
      </c>
      <c r="Q19" s="49">
        <v>8.4722000000000008</v>
      </c>
    </row>
    <row r="20" spans="1:17" x14ac:dyDescent="0.25">
      <c r="A20" t="s">
        <v>76</v>
      </c>
      <c r="B20" t="s">
        <v>77</v>
      </c>
      <c r="E20" s="36"/>
      <c r="F20" s="36"/>
      <c r="L20" s="16" t="s">
        <v>16</v>
      </c>
      <c r="M20" s="11" t="s">
        <v>17</v>
      </c>
      <c r="N20" s="37"/>
      <c r="O20" s="39">
        <v>175</v>
      </c>
      <c r="P20" s="44" t="s">
        <v>54</v>
      </c>
      <c r="Q20" s="49">
        <v>9.2388999999999992</v>
      </c>
    </row>
    <row r="21" spans="1:17" x14ac:dyDescent="0.25">
      <c r="A21" t="s">
        <v>77</v>
      </c>
      <c r="B21" t="s">
        <v>78</v>
      </c>
      <c r="C21" s="31" t="s">
        <v>91</v>
      </c>
      <c r="D21" s="31" t="s">
        <v>92</v>
      </c>
      <c r="E21" s="36"/>
      <c r="F21" s="36"/>
      <c r="G21" s="31" t="s">
        <v>92</v>
      </c>
      <c r="H21" s="31" t="s">
        <v>91</v>
      </c>
      <c r="I21" s="31" t="s">
        <v>93</v>
      </c>
      <c r="J21" s="31" t="s">
        <v>93</v>
      </c>
      <c r="L21" s="23" t="s">
        <v>6</v>
      </c>
      <c r="M21" s="6" t="s">
        <v>60</v>
      </c>
      <c r="N21" s="40" t="s">
        <v>31</v>
      </c>
      <c r="O21" s="110" t="s">
        <v>31</v>
      </c>
      <c r="P21" s="4" t="s">
        <v>54</v>
      </c>
      <c r="Q21" s="49">
        <v>10</v>
      </c>
    </row>
    <row r="22" spans="1:17" x14ac:dyDescent="0.25">
      <c r="A22" t="s">
        <v>78</v>
      </c>
      <c r="B22" t="s">
        <v>79</v>
      </c>
      <c r="E22" s="36"/>
      <c r="F22" s="36"/>
      <c r="L22" s="27" t="s">
        <v>8</v>
      </c>
      <c r="M22" s="11" t="s">
        <v>61</v>
      </c>
      <c r="N22" s="37"/>
      <c r="O22" s="39">
        <v>175</v>
      </c>
      <c r="P22" s="44" t="s">
        <v>54</v>
      </c>
      <c r="Q22" s="49">
        <v>10</v>
      </c>
    </row>
    <row r="23" spans="1:17" x14ac:dyDescent="0.25">
      <c r="A23" t="s">
        <v>79</v>
      </c>
      <c r="B23" t="s">
        <v>80</v>
      </c>
      <c r="C23" s="57" t="s">
        <v>94</v>
      </c>
      <c r="D23" s="57" t="s">
        <v>95</v>
      </c>
      <c r="E23" s="36"/>
      <c r="F23" s="36"/>
      <c r="G23" s="57" t="s">
        <v>94</v>
      </c>
      <c r="H23" s="57" t="s">
        <v>96</v>
      </c>
      <c r="I23" s="57" t="s">
        <v>96</v>
      </c>
      <c r="J23" s="57" t="s">
        <v>95</v>
      </c>
      <c r="L23" s="19" t="s">
        <v>32</v>
      </c>
      <c r="M23" s="11" t="s">
        <v>33</v>
      </c>
      <c r="N23" s="39">
        <v>300</v>
      </c>
      <c r="O23" s="39">
        <v>300</v>
      </c>
      <c r="P23" s="4" t="s">
        <v>54</v>
      </c>
      <c r="Q23" s="49">
        <v>10.041700000000001</v>
      </c>
    </row>
    <row r="24" spans="1:17" x14ac:dyDescent="0.25">
      <c r="A24" t="s">
        <v>80</v>
      </c>
      <c r="B24" t="s">
        <v>81</v>
      </c>
      <c r="E24" s="36"/>
      <c r="F24" s="36"/>
      <c r="L24" s="27" t="s">
        <v>34</v>
      </c>
      <c r="M24" s="13" t="s">
        <v>35</v>
      </c>
      <c r="N24" s="39">
        <v>300</v>
      </c>
      <c r="O24" s="39">
        <v>300</v>
      </c>
      <c r="P24" s="4" t="s">
        <v>54</v>
      </c>
      <c r="Q24" s="49">
        <v>10.1111</v>
      </c>
    </row>
    <row r="25" spans="1:17" x14ac:dyDescent="0.25">
      <c r="A25" t="s">
        <v>81</v>
      </c>
      <c r="B25" t="s">
        <v>82</v>
      </c>
      <c r="C25" s="32" t="s">
        <v>97</v>
      </c>
      <c r="D25" s="32" t="s">
        <v>97</v>
      </c>
      <c r="E25" s="36"/>
      <c r="F25" s="36"/>
      <c r="G25" s="32" t="s">
        <v>98</v>
      </c>
      <c r="H25" s="32" t="s">
        <v>99</v>
      </c>
      <c r="I25" s="32" t="s">
        <v>98</v>
      </c>
      <c r="J25" s="32" t="s">
        <v>99</v>
      </c>
    </row>
    <row r="26" spans="1:17" x14ac:dyDescent="0.25">
      <c r="A26" t="s">
        <v>82</v>
      </c>
      <c r="B26" t="s">
        <v>83</v>
      </c>
      <c r="E26" s="36"/>
      <c r="F26" s="36"/>
    </row>
    <row r="27" spans="1:17" x14ac:dyDescent="0.25">
      <c r="A27" t="s">
        <v>83</v>
      </c>
      <c r="B27" t="s">
        <v>84</v>
      </c>
      <c r="C27" t="s">
        <v>100</v>
      </c>
      <c r="D27" t="s">
        <v>100</v>
      </c>
      <c r="E27" s="36"/>
      <c r="F27" s="36"/>
      <c r="G27" t="s">
        <v>100</v>
      </c>
      <c r="H27" t="s">
        <v>100</v>
      </c>
      <c r="I27" t="s">
        <v>100</v>
      </c>
      <c r="J27" t="s">
        <v>100</v>
      </c>
    </row>
    <row r="30" spans="1:17" ht="18.75" x14ac:dyDescent="0.3">
      <c r="A30" s="911" t="s">
        <v>988</v>
      </c>
    </row>
    <row r="32" spans="1:17" ht="15.75" thickBot="1" x14ac:dyDescent="0.3">
      <c r="G32" s="99"/>
    </row>
    <row r="33" spans="1:10" x14ac:dyDescent="0.25">
      <c r="A33" t="s">
        <v>112</v>
      </c>
      <c r="C33" s="59">
        <v>1</v>
      </c>
      <c r="D33" s="59">
        <f t="shared" ref="D33:J33" si="3">+C33+1</f>
        <v>2</v>
      </c>
      <c r="E33" s="38">
        <f t="shared" si="3"/>
        <v>3</v>
      </c>
      <c r="F33" s="38">
        <f t="shared" si="3"/>
        <v>4</v>
      </c>
      <c r="G33" s="70">
        <f t="shared" si="3"/>
        <v>5</v>
      </c>
      <c r="H33" s="70">
        <f t="shared" si="3"/>
        <v>6</v>
      </c>
      <c r="I33" s="59">
        <f t="shared" si="3"/>
        <v>7</v>
      </c>
      <c r="J33" s="71">
        <f t="shared" si="3"/>
        <v>8</v>
      </c>
    </row>
    <row r="34" spans="1:10" x14ac:dyDescent="0.25">
      <c r="A34" t="s">
        <v>102</v>
      </c>
      <c r="B34" t="s">
        <v>103</v>
      </c>
      <c r="C34" s="60" t="str">
        <f>+$B$6</f>
        <v>Ehlers N</v>
      </c>
      <c r="D34" s="68" t="str">
        <f>+$B$7</f>
        <v>Sarovic M</v>
      </c>
      <c r="E34" s="53" t="str">
        <f>+$B$8</f>
        <v>Fivaz S</v>
      </c>
      <c r="F34" s="3" t="str">
        <f>+$B$9</f>
        <v>Coetzee J</v>
      </c>
      <c r="G34" s="72" t="str">
        <f>+$B$10</f>
        <v>Brunette L</v>
      </c>
      <c r="H34" s="88" t="str">
        <f>+$B$11</f>
        <v>Majoko N</v>
      </c>
      <c r="I34" s="90" t="str">
        <f>+$B$12</f>
        <v>Markram J</v>
      </c>
      <c r="J34" s="73" t="str">
        <f>+$B$13</f>
        <v>Player 8</v>
      </c>
    </row>
    <row r="35" spans="1:10" x14ac:dyDescent="0.25">
      <c r="A35" t="s">
        <v>73</v>
      </c>
      <c r="B35" t="s">
        <v>74</v>
      </c>
      <c r="C35" s="61" t="str">
        <f>+$B$13</f>
        <v>Player 8</v>
      </c>
      <c r="D35" s="63" t="str">
        <f>+$B$12</f>
        <v>Markram J</v>
      </c>
      <c r="E35" s="36"/>
      <c r="F35" s="36"/>
      <c r="G35" s="78" t="str">
        <f>+$B$11</f>
        <v>Majoko N</v>
      </c>
      <c r="H35" s="89" t="str">
        <f>+$B$10</f>
        <v>Brunette L</v>
      </c>
      <c r="I35" s="66" t="str">
        <f>+$B$7</f>
        <v>Sarovic M</v>
      </c>
      <c r="J35" s="83" t="str">
        <f>+$B$6</f>
        <v>Ehlers N</v>
      </c>
    </row>
    <row r="36" spans="1:10" x14ac:dyDescent="0.25">
      <c r="A36" t="s">
        <v>74</v>
      </c>
      <c r="B36" t="s">
        <v>75</v>
      </c>
      <c r="C36" s="62" t="s">
        <v>101</v>
      </c>
      <c r="D36" s="62" t="s">
        <v>101</v>
      </c>
      <c r="E36" s="36"/>
      <c r="F36" s="36"/>
      <c r="G36" s="74" t="s">
        <v>101</v>
      </c>
      <c r="H36" s="74" t="s">
        <v>101</v>
      </c>
      <c r="I36" s="62" t="s">
        <v>101</v>
      </c>
      <c r="J36" s="75" t="s">
        <v>101</v>
      </c>
    </row>
    <row r="37" spans="1:10" x14ac:dyDescent="0.25">
      <c r="A37" t="s">
        <v>75</v>
      </c>
      <c r="B37" t="s">
        <v>76</v>
      </c>
      <c r="C37" s="63" t="str">
        <f>+$B$12</f>
        <v>Markram J</v>
      </c>
      <c r="D37" s="64" t="str">
        <f>+$B$11</f>
        <v>Majoko N</v>
      </c>
      <c r="E37" s="36"/>
      <c r="F37" s="36"/>
      <c r="G37" s="79" t="str">
        <f>+$B$13</f>
        <v>Player 8</v>
      </c>
      <c r="H37" s="80" t="str">
        <f>+$B$7</f>
        <v>Sarovic M</v>
      </c>
      <c r="I37" s="69" t="str">
        <f>+$B$6</f>
        <v>Ehlers N</v>
      </c>
      <c r="J37" s="84" t="str">
        <f>+$B$10</f>
        <v>Brunette L</v>
      </c>
    </row>
    <row r="38" spans="1:10" x14ac:dyDescent="0.25">
      <c r="A38" t="s">
        <v>76</v>
      </c>
      <c r="B38" t="s">
        <v>77</v>
      </c>
      <c r="C38" s="62" t="s">
        <v>101</v>
      </c>
      <c r="D38" s="62" t="s">
        <v>101</v>
      </c>
      <c r="E38" s="36"/>
      <c r="F38" s="36"/>
      <c r="G38" s="74" t="s">
        <v>101</v>
      </c>
      <c r="H38" s="74" t="s">
        <v>101</v>
      </c>
      <c r="I38" s="62" t="s">
        <v>101</v>
      </c>
      <c r="J38" s="75" t="s">
        <v>101</v>
      </c>
    </row>
    <row r="39" spans="1:10" x14ac:dyDescent="0.25">
      <c r="A39" t="s">
        <v>77</v>
      </c>
      <c r="B39" t="s">
        <v>78</v>
      </c>
      <c r="C39" s="64" t="str">
        <f>+$B$11</f>
        <v>Majoko N</v>
      </c>
      <c r="D39" s="65" t="str">
        <f>+$B$10</f>
        <v>Brunette L</v>
      </c>
      <c r="E39" s="36"/>
      <c r="F39" s="36"/>
      <c r="G39" s="80" t="str">
        <f>+$B$7</f>
        <v>Sarovic M</v>
      </c>
      <c r="H39" s="81" t="str">
        <f>+$B$6</f>
        <v>Ehlers N</v>
      </c>
      <c r="I39" s="61" t="str">
        <f>+$B$13</f>
        <v>Player 8</v>
      </c>
      <c r="J39" s="85" t="str">
        <f>+$B$12</f>
        <v>Markram J</v>
      </c>
    </row>
    <row r="40" spans="1:10" x14ac:dyDescent="0.25">
      <c r="A40" t="s">
        <v>78</v>
      </c>
      <c r="B40" t="s">
        <v>79</v>
      </c>
      <c r="C40" s="62" t="s">
        <v>101</v>
      </c>
      <c r="D40" s="62" t="s">
        <v>101</v>
      </c>
      <c r="E40" s="36"/>
      <c r="F40" s="36"/>
      <c r="G40" s="74" t="s">
        <v>101</v>
      </c>
      <c r="H40" s="74" t="s">
        <v>101</v>
      </c>
      <c r="I40" s="62" t="s">
        <v>101</v>
      </c>
      <c r="J40" s="75" t="s">
        <v>101</v>
      </c>
    </row>
    <row r="41" spans="1:10" x14ac:dyDescent="0.25">
      <c r="A41" t="s">
        <v>79</v>
      </c>
      <c r="B41" t="s">
        <v>80</v>
      </c>
      <c r="C41" s="65" t="str">
        <f>+$B$10</f>
        <v>Brunette L</v>
      </c>
      <c r="D41" s="61" t="str">
        <f>+$B$13</f>
        <v>Player 8</v>
      </c>
      <c r="E41" s="36"/>
      <c r="F41" s="36"/>
      <c r="G41" s="81" t="str">
        <f>+$B$6</f>
        <v>Ehlers N</v>
      </c>
      <c r="H41" s="82" t="str">
        <f>+$B$12</f>
        <v>Markram J</v>
      </c>
      <c r="I41" s="64" t="str">
        <f>+$B$11</f>
        <v>Majoko N</v>
      </c>
      <c r="J41" s="86" t="str">
        <f>+$B$7</f>
        <v>Sarovic M</v>
      </c>
    </row>
    <row r="42" spans="1:10" x14ac:dyDescent="0.25">
      <c r="A42" t="s">
        <v>80</v>
      </c>
      <c r="B42" t="s">
        <v>81</v>
      </c>
      <c r="C42" s="62" t="s">
        <v>101</v>
      </c>
      <c r="D42" s="62" t="s">
        <v>101</v>
      </c>
      <c r="E42" s="36"/>
      <c r="F42" s="36"/>
      <c r="G42" s="74" t="s">
        <v>101</v>
      </c>
      <c r="H42" s="74" t="s">
        <v>101</v>
      </c>
      <c r="I42" s="62" t="s">
        <v>101</v>
      </c>
      <c r="J42" s="75" t="s">
        <v>101</v>
      </c>
    </row>
    <row r="43" spans="1:10" x14ac:dyDescent="0.25">
      <c r="A43" t="s">
        <v>81</v>
      </c>
      <c r="B43" t="s">
        <v>82</v>
      </c>
      <c r="C43" s="66" t="str">
        <f>+$B$7</f>
        <v>Sarovic M</v>
      </c>
      <c r="D43" s="69" t="str">
        <f>+$B$6</f>
        <v>Ehlers N</v>
      </c>
      <c r="E43" s="36"/>
      <c r="F43" s="36"/>
      <c r="G43" s="82" t="str">
        <f>+$B$12</f>
        <v>Markram J</v>
      </c>
      <c r="H43" s="79" t="str">
        <f>+$B$13</f>
        <v>Player 8</v>
      </c>
      <c r="I43" s="65" t="str">
        <f>+$B$10</f>
        <v>Brunette L</v>
      </c>
      <c r="J43" s="87" t="str">
        <f>+$B$11</f>
        <v>Majoko N</v>
      </c>
    </row>
    <row r="44" spans="1:10" x14ac:dyDescent="0.25">
      <c r="A44" t="s">
        <v>82</v>
      </c>
      <c r="B44" t="s">
        <v>83</v>
      </c>
      <c r="C44" s="62" t="s">
        <v>101</v>
      </c>
      <c r="D44" s="62" t="s">
        <v>101</v>
      </c>
      <c r="E44" s="36"/>
      <c r="F44" s="36"/>
      <c r="G44" s="74" t="s">
        <v>101</v>
      </c>
      <c r="H44" s="74" t="s">
        <v>101</v>
      </c>
      <c r="I44" s="62" t="s">
        <v>101</v>
      </c>
      <c r="J44" s="75" t="s">
        <v>101</v>
      </c>
    </row>
    <row r="45" spans="1:10" ht="15.75" thickBot="1" x14ac:dyDescent="0.3">
      <c r="A45" t="s">
        <v>83</v>
      </c>
      <c r="B45" t="s">
        <v>84</v>
      </c>
      <c r="C45" s="67" t="s">
        <v>100</v>
      </c>
      <c r="D45" s="67" t="s">
        <v>100</v>
      </c>
      <c r="E45" s="36"/>
      <c r="F45" s="36"/>
      <c r="G45" s="76" t="s">
        <v>100</v>
      </c>
      <c r="H45" s="76" t="s">
        <v>100</v>
      </c>
      <c r="I45" s="67" t="s">
        <v>100</v>
      </c>
      <c r="J45" s="77" t="s">
        <v>100</v>
      </c>
    </row>
    <row r="47" spans="1:10" ht="18.75" x14ac:dyDescent="0.3">
      <c r="A47" s="911" t="s">
        <v>990</v>
      </c>
    </row>
    <row r="48" spans="1:10" ht="18.75" x14ac:dyDescent="0.3">
      <c r="A48" s="911"/>
    </row>
    <row r="49" spans="1:8" x14ac:dyDescent="0.25">
      <c r="A49" t="s">
        <v>104</v>
      </c>
    </row>
    <row r="50" spans="1:8" x14ac:dyDescent="0.25">
      <c r="A50" t="s">
        <v>105</v>
      </c>
    </row>
    <row r="51" spans="1:8" x14ac:dyDescent="0.25">
      <c r="A51" t="s">
        <v>106</v>
      </c>
    </row>
    <row r="52" spans="1:8" x14ac:dyDescent="0.25">
      <c r="A52" t="s">
        <v>107</v>
      </c>
    </row>
    <row r="54" spans="1:8" x14ac:dyDescent="0.25">
      <c r="A54" t="s">
        <v>108</v>
      </c>
    </row>
    <row r="55" spans="1:8" x14ac:dyDescent="0.25">
      <c r="A55" t="s">
        <v>109</v>
      </c>
    </row>
    <row r="56" spans="1:8" x14ac:dyDescent="0.25">
      <c r="A56" t="s">
        <v>110</v>
      </c>
    </row>
    <row r="57" spans="1:8" x14ac:dyDescent="0.25">
      <c r="A57" t="s">
        <v>111</v>
      </c>
    </row>
    <row r="59" spans="1:8" ht="18.75" x14ac:dyDescent="0.3">
      <c r="A59" s="911" t="s">
        <v>991</v>
      </c>
    </row>
    <row r="61" spans="1:8" x14ac:dyDescent="0.25">
      <c r="A61" t="s">
        <v>199</v>
      </c>
    </row>
    <row r="62" spans="1:8" x14ac:dyDescent="0.25">
      <c r="A62" t="s">
        <v>0</v>
      </c>
      <c r="C62" t="s">
        <v>57</v>
      </c>
      <c r="D62" t="s">
        <v>5</v>
      </c>
      <c r="E62" s="38"/>
      <c r="F62" t="s">
        <v>63</v>
      </c>
    </row>
    <row r="63" spans="1:8" x14ac:dyDescent="0.25">
      <c r="A63" s="1" t="s">
        <v>1</v>
      </c>
      <c r="B63" s="1" t="s">
        <v>2</v>
      </c>
      <c r="C63" s="46" t="s">
        <v>55</v>
      </c>
      <c r="D63" s="46" t="s">
        <v>56</v>
      </c>
      <c r="E63" s="42" t="s">
        <v>51</v>
      </c>
      <c r="F63" t="s">
        <v>64</v>
      </c>
      <c r="G63" s="485" t="s">
        <v>269</v>
      </c>
    </row>
    <row r="64" spans="1:8" x14ac:dyDescent="0.25">
      <c r="A64" s="23" t="s">
        <v>14</v>
      </c>
      <c r="B64" s="6" t="s">
        <v>15</v>
      </c>
      <c r="C64" s="109">
        <v>175</v>
      </c>
      <c r="D64" s="93"/>
      <c r="E64" s="7" t="s">
        <v>59</v>
      </c>
      <c r="F64" s="49">
        <v>7.75</v>
      </c>
      <c r="G64" s="38">
        <v>10</v>
      </c>
      <c r="H64" t="s">
        <v>490</v>
      </c>
    </row>
    <row r="65" spans="1:10" x14ac:dyDescent="0.25">
      <c r="A65" s="27" t="s">
        <v>41</v>
      </c>
      <c r="B65" s="13" t="s">
        <v>42</v>
      </c>
      <c r="C65" s="39">
        <v>300</v>
      </c>
      <c r="D65" s="39">
        <v>300</v>
      </c>
      <c r="E65" s="4" t="s">
        <v>54</v>
      </c>
      <c r="F65" s="49">
        <v>8.4722000000000008</v>
      </c>
      <c r="G65" s="38">
        <v>8</v>
      </c>
      <c r="H65" t="s">
        <v>491</v>
      </c>
    </row>
    <row r="66" spans="1:10" x14ac:dyDescent="0.25">
      <c r="A66" s="16" t="s">
        <v>16</v>
      </c>
      <c r="B66" s="11" t="s">
        <v>17</v>
      </c>
      <c r="C66" s="37"/>
      <c r="D66" s="39">
        <v>175</v>
      </c>
      <c r="E66" s="44" t="s">
        <v>54</v>
      </c>
      <c r="F66" s="49">
        <v>9.2388999999999992</v>
      </c>
      <c r="G66" s="38">
        <v>9</v>
      </c>
      <c r="H66" t="s">
        <v>492</v>
      </c>
    </row>
    <row r="67" spans="1:10" x14ac:dyDescent="0.25">
      <c r="A67" s="23" t="s">
        <v>6</v>
      </c>
      <c r="B67" s="6" t="s">
        <v>60</v>
      </c>
      <c r="C67" s="40" t="s">
        <v>31</v>
      </c>
      <c r="D67" s="110" t="s">
        <v>31</v>
      </c>
      <c r="E67" s="4" t="s">
        <v>54</v>
      </c>
      <c r="F67" s="49">
        <v>10</v>
      </c>
      <c r="G67" s="38"/>
    </row>
    <row r="68" spans="1:10" x14ac:dyDescent="0.25">
      <c r="A68" s="27" t="s">
        <v>8</v>
      </c>
      <c r="B68" s="11" t="s">
        <v>61</v>
      </c>
      <c r="C68" s="37"/>
      <c r="D68" s="39">
        <v>175</v>
      </c>
      <c r="E68" s="44" t="s">
        <v>54</v>
      </c>
      <c r="F68" s="49">
        <v>10</v>
      </c>
      <c r="G68" s="38"/>
    </row>
    <row r="69" spans="1:10" x14ac:dyDescent="0.25">
      <c r="A69" s="19" t="s">
        <v>32</v>
      </c>
      <c r="B69" s="11" t="s">
        <v>33</v>
      </c>
      <c r="C69" s="39">
        <v>300</v>
      </c>
      <c r="D69" s="39">
        <v>300</v>
      </c>
      <c r="E69" s="4" t="s">
        <v>54</v>
      </c>
      <c r="F69" s="49">
        <v>10.041700000000001</v>
      </c>
      <c r="G69" s="38">
        <v>10</v>
      </c>
    </row>
    <row r="70" spans="1:10" x14ac:dyDescent="0.25">
      <c r="A70" s="27" t="s">
        <v>34</v>
      </c>
      <c r="B70" s="13" t="s">
        <v>35</v>
      </c>
      <c r="C70" s="39">
        <v>300</v>
      </c>
      <c r="D70" s="39">
        <v>300</v>
      </c>
      <c r="E70" s="4" t="s">
        <v>54</v>
      </c>
      <c r="F70" s="49">
        <v>10.1111</v>
      </c>
      <c r="G70" s="38">
        <v>10</v>
      </c>
      <c r="H70" t="s">
        <v>492</v>
      </c>
    </row>
    <row r="72" spans="1:10" ht="18.75" x14ac:dyDescent="0.3">
      <c r="A72" s="911" t="s">
        <v>993</v>
      </c>
    </row>
    <row r="74" spans="1:10" x14ac:dyDescent="0.25">
      <c r="A74" t="s">
        <v>112</v>
      </c>
      <c r="C74" s="38">
        <v>1</v>
      </c>
      <c r="D74" s="38">
        <f t="shared" ref="D74" si="4">+C74+1</f>
        <v>2</v>
      </c>
      <c r="E74" s="38">
        <f t="shared" ref="E74" si="5">+D74+1</f>
        <v>3</v>
      </c>
      <c r="F74" s="38">
        <f t="shared" ref="F74" si="6">+E74+1</f>
        <v>4</v>
      </c>
      <c r="G74" s="38">
        <f t="shared" ref="G74" si="7">+F74+1</f>
        <v>5</v>
      </c>
      <c r="H74" s="38">
        <f t="shared" ref="H74" si="8">+G74+1</f>
        <v>6</v>
      </c>
      <c r="I74" s="38">
        <f t="shared" ref="I74" si="9">+H74+1</f>
        <v>7</v>
      </c>
      <c r="J74" s="38">
        <f t="shared" ref="J74" si="10">+I74+1</f>
        <v>8</v>
      </c>
    </row>
    <row r="75" spans="1:10" x14ac:dyDescent="0.25">
      <c r="A75" t="s">
        <v>178</v>
      </c>
      <c r="B75" t="s">
        <v>103</v>
      </c>
      <c r="C75" s="51" t="str">
        <f>+$B$6</f>
        <v>Ehlers N</v>
      </c>
      <c r="D75" s="52" t="str">
        <f>+$B$7</f>
        <v>Sarovic M</v>
      </c>
      <c r="E75" s="53" t="str">
        <f>+$B$8</f>
        <v>Fivaz S</v>
      </c>
      <c r="F75" s="3" t="str">
        <f>+$B$9</f>
        <v>Coetzee J</v>
      </c>
      <c r="G75" s="54" t="str">
        <f>+$B$10</f>
        <v>Brunette L</v>
      </c>
      <c r="H75" s="55" t="str">
        <f>+$B$11</f>
        <v>Majoko N</v>
      </c>
      <c r="I75" s="56" t="str">
        <f>+$B$12</f>
        <v>Markram J</v>
      </c>
      <c r="J75" t="str">
        <f>+$B$13</f>
        <v>Player 8</v>
      </c>
    </row>
    <row r="76" spans="1:10" x14ac:dyDescent="0.25">
      <c r="A76" s="38">
        <v>1</v>
      </c>
      <c r="B76" s="51" t="s">
        <v>65</v>
      </c>
      <c r="C76" s="36"/>
      <c r="D76" s="36"/>
      <c r="E76" s="36"/>
      <c r="F76" s="36"/>
      <c r="G76" s="36"/>
      <c r="H76" s="36"/>
      <c r="I76" s="36"/>
      <c r="J76" s="36"/>
    </row>
    <row r="77" spans="1:10" x14ac:dyDescent="0.25">
      <c r="A77" s="38">
        <f>+A76+1</f>
        <v>2</v>
      </c>
      <c r="B77" s="52" t="s">
        <v>66</v>
      </c>
      <c r="C77" s="36"/>
      <c r="D77" s="50"/>
      <c r="E77" s="57" t="s">
        <v>191</v>
      </c>
      <c r="F77" s="31" t="s">
        <v>188</v>
      </c>
      <c r="G77" s="35" t="s">
        <v>185</v>
      </c>
      <c r="H77" s="105" t="s">
        <v>182</v>
      </c>
      <c r="I77" s="29" t="s">
        <v>179</v>
      </c>
      <c r="J77" s="36"/>
    </row>
    <row r="78" spans="1:10" x14ac:dyDescent="0.25">
      <c r="A78" s="38">
        <f t="shared" ref="A78:A83" si="11">+A77+1</f>
        <v>3</v>
      </c>
      <c r="B78" s="53" t="s">
        <v>67</v>
      </c>
      <c r="C78" s="36"/>
      <c r="D78" s="57" t="s">
        <v>191</v>
      </c>
      <c r="E78" s="50"/>
      <c r="F78" s="35" t="s">
        <v>186</v>
      </c>
      <c r="G78" s="105" t="s">
        <v>183</v>
      </c>
      <c r="H78" s="29" t="s">
        <v>180</v>
      </c>
      <c r="I78" s="31" t="s">
        <v>189</v>
      </c>
      <c r="J78" s="36"/>
    </row>
    <row r="79" spans="1:10" x14ac:dyDescent="0.25">
      <c r="A79" s="38">
        <f t="shared" si="11"/>
        <v>4</v>
      </c>
      <c r="B79" s="3" t="s">
        <v>68</v>
      </c>
      <c r="C79" s="36"/>
      <c r="D79" s="31" t="s">
        <v>188</v>
      </c>
      <c r="E79" s="35" t="s">
        <v>186</v>
      </c>
      <c r="F79" s="50"/>
      <c r="G79" s="29" t="s">
        <v>181</v>
      </c>
      <c r="H79" s="57" t="s">
        <v>192</v>
      </c>
      <c r="I79" s="105" t="s">
        <v>184</v>
      </c>
      <c r="J79" s="36"/>
    </row>
    <row r="80" spans="1:10" x14ac:dyDescent="0.25">
      <c r="A80" s="38">
        <f t="shared" si="11"/>
        <v>5</v>
      </c>
      <c r="B80" s="54" t="s">
        <v>69</v>
      </c>
      <c r="C80" s="36"/>
      <c r="D80" s="35" t="s">
        <v>185</v>
      </c>
      <c r="E80" s="105" t="s">
        <v>183</v>
      </c>
      <c r="F80" s="29" t="s">
        <v>181</v>
      </c>
      <c r="G80" s="50"/>
      <c r="H80" s="31" t="s">
        <v>190</v>
      </c>
      <c r="I80" s="57" t="s">
        <v>193</v>
      </c>
      <c r="J80" s="36"/>
    </row>
    <row r="81" spans="1:10" x14ac:dyDescent="0.25">
      <c r="A81" s="38">
        <f t="shared" si="11"/>
        <v>6</v>
      </c>
      <c r="B81" s="55" t="s">
        <v>70</v>
      </c>
      <c r="C81" s="36"/>
      <c r="D81" s="105" t="s">
        <v>182</v>
      </c>
      <c r="E81" s="29" t="s">
        <v>180</v>
      </c>
      <c r="F81" s="57" t="s">
        <v>192</v>
      </c>
      <c r="G81" s="31" t="s">
        <v>190</v>
      </c>
      <c r="H81" s="50"/>
      <c r="I81" s="35" t="s">
        <v>187</v>
      </c>
      <c r="J81" s="36"/>
    </row>
    <row r="82" spans="1:10" x14ac:dyDescent="0.25">
      <c r="A82" s="38">
        <f t="shared" si="11"/>
        <v>7</v>
      </c>
      <c r="B82" s="56" t="s">
        <v>71</v>
      </c>
      <c r="C82" s="36"/>
      <c r="D82" s="29" t="s">
        <v>179</v>
      </c>
      <c r="E82" s="31" t="s">
        <v>189</v>
      </c>
      <c r="F82" s="105" t="s">
        <v>184</v>
      </c>
      <c r="G82" s="57" t="s">
        <v>193</v>
      </c>
      <c r="H82" s="35" t="s">
        <v>187</v>
      </c>
      <c r="I82" s="50"/>
      <c r="J82" s="36"/>
    </row>
    <row r="83" spans="1:10" x14ac:dyDescent="0.25">
      <c r="A83" s="38">
        <f t="shared" si="11"/>
        <v>8</v>
      </c>
      <c r="B83" t="s">
        <v>72</v>
      </c>
      <c r="C83" s="36"/>
      <c r="D83" s="36"/>
      <c r="E83" s="36"/>
      <c r="F83" s="36"/>
      <c r="G83" s="36"/>
      <c r="H83" s="36"/>
      <c r="I83" s="36"/>
      <c r="J83" s="36"/>
    </row>
    <row r="87" spans="1:10" x14ac:dyDescent="0.25">
      <c r="A87" t="s">
        <v>112</v>
      </c>
      <c r="C87" s="38">
        <v>1</v>
      </c>
      <c r="D87" s="38">
        <f t="shared" ref="D87" si="12">+C87+1</f>
        <v>2</v>
      </c>
      <c r="E87" s="38">
        <f t="shared" ref="E87" si="13">+D87+1</f>
        <v>3</v>
      </c>
      <c r="F87" s="38">
        <f t="shared" ref="F87" si="14">+E87+1</f>
        <v>4</v>
      </c>
      <c r="G87" s="38">
        <f t="shared" ref="G87" si="15">+F87+1</f>
        <v>5</v>
      </c>
      <c r="H87" s="38">
        <f t="shared" ref="H87" si="16">+G87+1</f>
        <v>6</v>
      </c>
      <c r="I87" s="38">
        <f t="shared" ref="I87" si="17">+H87+1</f>
        <v>7</v>
      </c>
      <c r="J87" s="38">
        <f t="shared" ref="J87" si="18">+I87+1</f>
        <v>8</v>
      </c>
    </row>
    <row r="88" spans="1:10" x14ac:dyDescent="0.25">
      <c r="A88" t="s">
        <v>178</v>
      </c>
      <c r="B88" t="s">
        <v>103</v>
      </c>
      <c r="C88" s="51" t="str">
        <f>+$B$6</f>
        <v>Ehlers N</v>
      </c>
      <c r="D88" s="52" t="str">
        <f>+$B$7</f>
        <v>Sarovic M</v>
      </c>
      <c r="E88" s="53" t="str">
        <f>+$B$8</f>
        <v>Fivaz S</v>
      </c>
      <c r="F88" s="3" t="str">
        <f>+$B$9</f>
        <v>Coetzee J</v>
      </c>
      <c r="G88" s="54" t="str">
        <f>+$B$10</f>
        <v>Brunette L</v>
      </c>
      <c r="H88" s="55" t="str">
        <f>+$B$11</f>
        <v>Majoko N</v>
      </c>
      <c r="I88" s="56" t="str">
        <f>+$B$12</f>
        <v>Markram J</v>
      </c>
      <c r="J88" t="str">
        <f>+$B$13</f>
        <v>Player 8</v>
      </c>
    </row>
    <row r="89" spans="1:10" x14ac:dyDescent="0.25">
      <c r="A89" t="s">
        <v>73</v>
      </c>
      <c r="B89" t="s">
        <v>74</v>
      </c>
      <c r="C89" s="36"/>
      <c r="D89" s="29" t="s">
        <v>179</v>
      </c>
      <c r="E89" s="29" t="s">
        <v>180</v>
      </c>
      <c r="F89" s="29" t="s">
        <v>181</v>
      </c>
      <c r="G89" s="29" t="s">
        <v>181</v>
      </c>
      <c r="H89" s="29" t="s">
        <v>180</v>
      </c>
      <c r="I89" s="29" t="s">
        <v>179</v>
      </c>
      <c r="J89" s="36"/>
    </row>
    <row r="90" spans="1:10" x14ac:dyDescent="0.25">
      <c r="A90" t="s">
        <v>74</v>
      </c>
      <c r="B90" t="s">
        <v>75</v>
      </c>
      <c r="C90" s="36"/>
      <c r="D90" s="74" t="s">
        <v>101</v>
      </c>
      <c r="E90" s="74" t="s">
        <v>101</v>
      </c>
      <c r="F90" s="74" t="s">
        <v>101</v>
      </c>
      <c r="G90" s="74" t="s">
        <v>101</v>
      </c>
      <c r="H90" s="74" t="s">
        <v>101</v>
      </c>
      <c r="I90" s="74" t="s">
        <v>101</v>
      </c>
      <c r="J90" s="36"/>
    </row>
    <row r="91" spans="1:10" x14ac:dyDescent="0.25">
      <c r="A91" t="s">
        <v>75</v>
      </c>
      <c r="B91" t="s">
        <v>76</v>
      </c>
      <c r="C91" s="36"/>
      <c r="D91" s="105" t="s">
        <v>182</v>
      </c>
      <c r="E91" s="105" t="s">
        <v>183</v>
      </c>
      <c r="F91" s="105" t="s">
        <v>184</v>
      </c>
      <c r="G91" s="105" t="s">
        <v>183</v>
      </c>
      <c r="H91" s="105" t="s">
        <v>182</v>
      </c>
      <c r="I91" s="105" t="s">
        <v>184</v>
      </c>
      <c r="J91" s="36"/>
    </row>
    <row r="92" spans="1:10" x14ac:dyDescent="0.25">
      <c r="A92" t="s">
        <v>76</v>
      </c>
      <c r="B92" t="s">
        <v>77</v>
      </c>
      <c r="C92" s="36"/>
      <c r="D92" s="74" t="s">
        <v>101</v>
      </c>
      <c r="E92" s="74" t="s">
        <v>101</v>
      </c>
      <c r="F92" s="74" t="s">
        <v>101</v>
      </c>
      <c r="G92" s="74" t="s">
        <v>101</v>
      </c>
      <c r="H92" s="74" t="s">
        <v>101</v>
      </c>
      <c r="I92" s="74" t="s">
        <v>101</v>
      </c>
      <c r="J92" s="36"/>
    </row>
    <row r="93" spans="1:10" x14ac:dyDescent="0.25">
      <c r="A93" t="s">
        <v>77</v>
      </c>
      <c r="B93" t="s">
        <v>78</v>
      </c>
      <c r="C93" s="36"/>
      <c r="D93" s="35" t="s">
        <v>185</v>
      </c>
      <c r="E93" s="35" t="s">
        <v>186</v>
      </c>
      <c r="F93" s="35" t="s">
        <v>186</v>
      </c>
      <c r="G93" s="35" t="s">
        <v>185</v>
      </c>
      <c r="H93" s="35" t="s">
        <v>187</v>
      </c>
      <c r="I93" s="35" t="s">
        <v>187</v>
      </c>
      <c r="J93" s="36"/>
    </row>
    <row r="94" spans="1:10" x14ac:dyDescent="0.25">
      <c r="A94" t="s">
        <v>78</v>
      </c>
      <c r="B94" t="s">
        <v>79</v>
      </c>
      <c r="C94" s="36"/>
      <c r="D94" s="74" t="s">
        <v>101</v>
      </c>
      <c r="E94" s="74" t="s">
        <v>101</v>
      </c>
      <c r="F94" s="74" t="s">
        <v>101</v>
      </c>
      <c r="G94" s="74" t="s">
        <v>101</v>
      </c>
      <c r="H94" s="74" t="s">
        <v>101</v>
      </c>
      <c r="I94" s="74" t="s">
        <v>101</v>
      </c>
      <c r="J94" s="36"/>
    </row>
    <row r="95" spans="1:10" x14ac:dyDescent="0.25">
      <c r="A95" t="s">
        <v>79</v>
      </c>
      <c r="B95" t="s">
        <v>80</v>
      </c>
      <c r="C95" s="36"/>
      <c r="D95" s="31" t="s">
        <v>188</v>
      </c>
      <c r="E95" s="31" t="s">
        <v>189</v>
      </c>
      <c r="F95" s="31" t="s">
        <v>188</v>
      </c>
      <c r="G95" s="31" t="s">
        <v>190</v>
      </c>
      <c r="H95" s="31" t="s">
        <v>190</v>
      </c>
      <c r="I95" s="31" t="s">
        <v>189</v>
      </c>
      <c r="J95" s="36"/>
    </row>
    <row r="96" spans="1:10" x14ac:dyDescent="0.25">
      <c r="A96" t="s">
        <v>80</v>
      </c>
      <c r="B96" t="s">
        <v>81</v>
      </c>
      <c r="C96" s="36"/>
      <c r="D96" s="74" t="s">
        <v>101</v>
      </c>
      <c r="E96" s="74" t="s">
        <v>101</v>
      </c>
      <c r="F96" s="74" t="s">
        <v>101</v>
      </c>
      <c r="G96" s="74" t="s">
        <v>101</v>
      </c>
      <c r="H96" s="74" t="s">
        <v>101</v>
      </c>
      <c r="I96" s="74" t="s">
        <v>101</v>
      </c>
      <c r="J96" s="36"/>
    </row>
    <row r="97" spans="1:10" x14ac:dyDescent="0.25">
      <c r="A97" t="s">
        <v>81</v>
      </c>
      <c r="B97" t="s">
        <v>82</v>
      </c>
      <c r="C97" s="36"/>
      <c r="D97" s="57" t="s">
        <v>191</v>
      </c>
      <c r="E97" s="57" t="s">
        <v>191</v>
      </c>
      <c r="F97" s="57" t="s">
        <v>192</v>
      </c>
      <c r="G97" s="57" t="s">
        <v>193</v>
      </c>
      <c r="H97" s="57" t="s">
        <v>192</v>
      </c>
      <c r="I97" s="57" t="s">
        <v>193</v>
      </c>
      <c r="J97" s="36"/>
    </row>
    <row r="98" spans="1:10" x14ac:dyDescent="0.25">
      <c r="A98" t="s">
        <v>82</v>
      </c>
      <c r="B98" t="s">
        <v>83</v>
      </c>
      <c r="C98" s="36"/>
      <c r="D98" s="74" t="s">
        <v>101</v>
      </c>
      <c r="E98" s="74" t="s">
        <v>101</v>
      </c>
      <c r="F98" s="74" t="s">
        <v>101</v>
      </c>
      <c r="G98" s="74" t="s">
        <v>101</v>
      </c>
      <c r="H98" s="74" t="s">
        <v>101</v>
      </c>
      <c r="I98" s="74" t="s">
        <v>101</v>
      </c>
      <c r="J98" s="36"/>
    </row>
    <row r="99" spans="1:10" x14ac:dyDescent="0.25">
      <c r="A99" t="s">
        <v>83</v>
      </c>
      <c r="B99" t="s">
        <v>84</v>
      </c>
      <c r="C99" s="36"/>
      <c r="D99" s="106" t="s">
        <v>194</v>
      </c>
      <c r="E99" s="106" t="s">
        <v>194</v>
      </c>
      <c r="F99" s="106" t="s">
        <v>194</v>
      </c>
      <c r="G99" s="106" t="s">
        <v>194</v>
      </c>
      <c r="H99" s="106" t="s">
        <v>194</v>
      </c>
      <c r="I99" s="106" t="s">
        <v>194</v>
      </c>
      <c r="J99" s="36"/>
    </row>
    <row r="100" spans="1:10" s="26" customFormat="1" x14ac:dyDescent="0.25">
      <c r="D100" s="965"/>
      <c r="E100" s="965"/>
      <c r="F100" s="965"/>
      <c r="G100" s="965"/>
      <c r="H100" s="965"/>
      <c r="I100" s="965"/>
    </row>
    <row r="101" spans="1:10" s="26" customFormat="1" ht="18.75" x14ac:dyDescent="0.3">
      <c r="A101" s="911" t="s">
        <v>994</v>
      </c>
      <c r="D101" s="965"/>
      <c r="E101" s="965"/>
      <c r="F101" s="965"/>
      <c r="G101" s="965"/>
      <c r="H101" s="965"/>
      <c r="I101" s="965"/>
    </row>
    <row r="102" spans="1:10" s="26" customFormat="1" x14ac:dyDescent="0.25">
      <c r="D102" s="965"/>
      <c r="E102" s="965"/>
      <c r="F102" s="965"/>
      <c r="G102" s="965"/>
      <c r="H102" s="965"/>
      <c r="I102" s="965"/>
    </row>
    <row r="103" spans="1:10" s="26" customFormat="1" x14ac:dyDescent="0.25"/>
    <row r="104" spans="1:10" x14ac:dyDescent="0.25">
      <c r="G104" s="99"/>
    </row>
    <row r="105" spans="1:10" x14ac:dyDescent="0.25">
      <c r="A105" t="s">
        <v>112</v>
      </c>
      <c r="C105" s="38">
        <v>1</v>
      </c>
      <c r="D105" s="38">
        <f t="shared" ref="D105" si="19">+C105+1</f>
        <v>2</v>
      </c>
      <c r="E105" s="38">
        <f t="shared" ref="E105" si="20">+D105+1</f>
        <v>3</v>
      </c>
      <c r="F105" s="38">
        <f t="shared" ref="F105" si="21">+E105+1</f>
        <v>4</v>
      </c>
      <c r="G105" s="38">
        <f t="shared" ref="G105" si="22">+F105+1</f>
        <v>5</v>
      </c>
      <c r="H105" s="38">
        <f t="shared" ref="H105" si="23">+G105+1</f>
        <v>6</v>
      </c>
      <c r="I105" s="38">
        <f t="shared" ref="I105" si="24">+H105+1</f>
        <v>7</v>
      </c>
      <c r="J105" s="38">
        <f t="shared" ref="J105" si="25">+I105+1</f>
        <v>8</v>
      </c>
    </row>
    <row r="106" spans="1:10" x14ac:dyDescent="0.25">
      <c r="A106" t="s">
        <v>178</v>
      </c>
      <c r="B106" t="s">
        <v>103</v>
      </c>
      <c r="C106" s="51" t="str">
        <f>+$B$6</f>
        <v>Ehlers N</v>
      </c>
      <c r="D106" s="52" t="str">
        <f>+$B$7</f>
        <v>Sarovic M</v>
      </c>
      <c r="E106" s="53" t="str">
        <f>+$B$8</f>
        <v>Fivaz S</v>
      </c>
      <c r="F106" s="3" t="str">
        <f>+$B$9</f>
        <v>Coetzee J</v>
      </c>
      <c r="G106" s="107" t="str">
        <f>+$B$10</f>
        <v>Brunette L</v>
      </c>
      <c r="H106" s="55" t="str">
        <f>+$B$11</f>
        <v>Majoko N</v>
      </c>
      <c r="I106" s="108" t="str">
        <f>+$B$12</f>
        <v>Markram J</v>
      </c>
      <c r="J106" t="str">
        <f>+$B$13</f>
        <v>Player 8</v>
      </c>
    </row>
    <row r="107" spans="1:10" x14ac:dyDescent="0.25">
      <c r="A107" t="s">
        <v>73</v>
      </c>
      <c r="B107" t="s">
        <v>74</v>
      </c>
      <c r="C107" s="36"/>
      <c r="D107" s="108" t="str">
        <f>+$B$12</f>
        <v>Markram J</v>
      </c>
      <c r="E107" s="55" t="str">
        <f>+$B$11</f>
        <v>Majoko N</v>
      </c>
      <c r="F107" s="107" t="str">
        <f>+$B$10</f>
        <v>Brunette L</v>
      </c>
      <c r="G107" s="3" t="str">
        <f>+$B$9</f>
        <v>Coetzee J</v>
      </c>
      <c r="H107" s="53" t="str">
        <f>+$B$8</f>
        <v>Fivaz S</v>
      </c>
      <c r="I107" s="52" t="str">
        <f>+$B$7</f>
        <v>Sarovic M</v>
      </c>
      <c r="J107" s="36"/>
    </row>
    <row r="108" spans="1:10" x14ac:dyDescent="0.25">
      <c r="A108" t="s">
        <v>74</v>
      </c>
      <c r="B108" t="s">
        <v>75</v>
      </c>
      <c r="C108" s="36"/>
      <c r="D108" s="74" t="s">
        <v>101</v>
      </c>
      <c r="E108" s="74" t="s">
        <v>101</v>
      </c>
      <c r="F108" s="74" t="s">
        <v>101</v>
      </c>
      <c r="G108" s="74" t="s">
        <v>101</v>
      </c>
      <c r="H108" s="74" t="s">
        <v>101</v>
      </c>
      <c r="I108" s="74" t="s">
        <v>101</v>
      </c>
      <c r="J108" s="36"/>
    </row>
    <row r="109" spans="1:10" x14ac:dyDescent="0.25">
      <c r="A109" t="s">
        <v>75</v>
      </c>
      <c r="B109" t="s">
        <v>76</v>
      </c>
      <c r="C109" s="36"/>
      <c r="D109" s="55" t="str">
        <f>+$B$11</f>
        <v>Majoko N</v>
      </c>
      <c r="E109" s="107" t="str">
        <f>+$B$10</f>
        <v>Brunette L</v>
      </c>
      <c r="F109" s="108" t="str">
        <f>+$B$12</f>
        <v>Markram J</v>
      </c>
      <c r="G109" s="53" t="str">
        <f>+$B$8</f>
        <v>Fivaz S</v>
      </c>
      <c r="H109" s="52" t="str">
        <f>+$B$7</f>
        <v>Sarovic M</v>
      </c>
      <c r="I109" s="3" t="str">
        <f>+$B$9</f>
        <v>Coetzee J</v>
      </c>
      <c r="J109" s="36"/>
    </row>
    <row r="110" spans="1:10" x14ac:dyDescent="0.25">
      <c r="A110" t="s">
        <v>76</v>
      </c>
      <c r="B110" t="s">
        <v>77</v>
      </c>
      <c r="C110" s="36"/>
      <c r="D110" s="74" t="s">
        <v>101</v>
      </c>
      <c r="E110" s="74" t="s">
        <v>101</v>
      </c>
      <c r="F110" s="74" t="s">
        <v>101</v>
      </c>
      <c r="G110" s="74" t="s">
        <v>101</v>
      </c>
      <c r="H110" s="74" t="s">
        <v>101</v>
      </c>
      <c r="I110" s="74" t="s">
        <v>101</v>
      </c>
      <c r="J110" s="36"/>
    </row>
    <row r="111" spans="1:10" x14ac:dyDescent="0.25">
      <c r="A111" t="s">
        <v>77</v>
      </c>
      <c r="B111" t="s">
        <v>78</v>
      </c>
      <c r="C111" s="36"/>
      <c r="D111" s="107" t="str">
        <f>+$B$10</f>
        <v>Brunette L</v>
      </c>
      <c r="E111" s="3" t="str">
        <f>+$B$9</f>
        <v>Coetzee J</v>
      </c>
      <c r="F111" s="53" t="str">
        <f>+$B$8</f>
        <v>Fivaz S</v>
      </c>
      <c r="G111" s="52" t="str">
        <f>+$B$7</f>
        <v>Sarovic M</v>
      </c>
      <c r="H111" s="108" t="str">
        <f>+$B$12</f>
        <v>Markram J</v>
      </c>
      <c r="I111" s="55" t="str">
        <f>+$B$11</f>
        <v>Majoko N</v>
      </c>
      <c r="J111" s="36"/>
    </row>
    <row r="112" spans="1:10" x14ac:dyDescent="0.25">
      <c r="A112" t="s">
        <v>78</v>
      </c>
      <c r="B112" t="s">
        <v>79</v>
      </c>
      <c r="C112" s="36"/>
      <c r="D112" s="74" t="s">
        <v>101</v>
      </c>
      <c r="E112" s="74" t="s">
        <v>101</v>
      </c>
      <c r="F112" s="74" t="s">
        <v>101</v>
      </c>
      <c r="G112" s="74" t="s">
        <v>101</v>
      </c>
      <c r="H112" s="74" t="s">
        <v>101</v>
      </c>
      <c r="I112" s="74" t="s">
        <v>101</v>
      </c>
      <c r="J112" s="36"/>
    </row>
    <row r="113" spans="1:22" x14ac:dyDescent="0.25">
      <c r="A113" t="s">
        <v>79</v>
      </c>
      <c r="B113" t="s">
        <v>80</v>
      </c>
      <c r="C113" s="36"/>
      <c r="D113" s="3" t="str">
        <f>+$B$9</f>
        <v>Coetzee J</v>
      </c>
      <c r="E113" s="108" t="str">
        <f>+$B$12</f>
        <v>Markram J</v>
      </c>
      <c r="F113" s="52" t="str">
        <f>+$B$7</f>
        <v>Sarovic M</v>
      </c>
      <c r="G113" s="55" t="str">
        <f>+$B$11</f>
        <v>Majoko N</v>
      </c>
      <c r="H113" s="107" t="str">
        <f>+$B$10</f>
        <v>Brunette L</v>
      </c>
      <c r="I113" s="53" t="str">
        <f>+$B$8</f>
        <v>Fivaz S</v>
      </c>
      <c r="J113" s="36"/>
    </row>
    <row r="114" spans="1:22" x14ac:dyDescent="0.25">
      <c r="A114" t="s">
        <v>80</v>
      </c>
      <c r="B114" t="s">
        <v>81</v>
      </c>
      <c r="C114" s="36"/>
      <c r="D114" s="74" t="s">
        <v>101</v>
      </c>
      <c r="E114" s="74" t="s">
        <v>101</v>
      </c>
      <c r="F114" s="74" t="s">
        <v>101</v>
      </c>
      <c r="G114" s="74" t="s">
        <v>101</v>
      </c>
      <c r="H114" s="74" t="s">
        <v>101</v>
      </c>
      <c r="I114" s="74" t="s">
        <v>101</v>
      </c>
      <c r="J114" s="36"/>
    </row>
    <row r="115" spans="1:22" x14ac:dyDescent="0.25">
      <c r="A115" t="s">
        <v>81</v>
      </c>
      <c r="B115" t="s">
        <v>82</v>
      </c>
      <c r="C115" s="36"/>
      <c r="D115" s="53" t="str">
        <f>+$B$8</f>
        <v>Fivaz S</v>
      </c>
      <c r="E115" s="52" t="str">
        <f>+$B$7</f>
        <v>Sarovic M</v>
      </c>
      <c r="F115" s="55" t="str">
        <f>+$B$11</f>
        <v>Majoko N</v>
      </c>
      <c r="G115" s="108" t="str">
        <f>+$B$12</f>
        <v>Markram J</v>
      </c>
      <c r="H115" s="3" t="str">
        <f>+$B$9</f>
        <v>Coetzee J</v>
      </c>
      <c r="I115" s="107" t="str">
        <f>+$B$10</f>
        <v>Brunette L</v>
      </c>
      <c r="J115" s="36"/>
    </row>
    <row r="116" spans="1:22" x14ac:dyDescent="0.25">
      <c r="A116" t="s">
        <v>82</v>
      </c>
      <c r="B116" t="s">
        <v>83</v>
      </c>
      <c r="C116" s="36"/>
      <c r="D116" s="74" t="s">
        <v>101</v>
      </c>
      <c r="E116" s="74" t="s">
        <v>101</v>
      </c>
      <c r="F116" s="74" t="s">
        <v>101</v>
      </c>
      <c r="G116" s="74" t="s">
        <v>101</v>
      </c>
      <c r="H116" s="74" t="s">
        <v>101</v>
      </c>
      <c r="I116" s="74" t="s">
        <v>101</v>
      </c>
      <c r="J116" s="36"/>
    </row>
    <row r="117" spans="1:22" x14ac:dyDescent="0.25">
      <c r="A117" t="s">
        <v>83</v>
      </c>
      <c r="B117" t="s">
        <v>84</v>
      </c>
      <c r="C117" s="36"/>
      <c r="D117" s="106" t="s">
        <v>194</v>
      </c>
      <c r="E117" s="106" t="s">
        <v>194</v>
      </c>
      <c r="F117" s="106" t="s">
        <v>194</v>
      </c>
      <c r="G117" s="106" t="s">
        <v>194</v>
      </c>
      <c r="H117" s="106" t="s">
        <v>194</v>
      </c>
      <c r="I117" s="106" t="s">
        <v>194</v>
      </c>
      <c r="J117" s="36"/>
    </row>
    <row r="119" spans="1:22" ht="18.75" x14ac:dyDescent="0.3">
      <c r="A119" s="911" t="s">
        <v>995</v>
      </c>
    </row>
    <row r="121" spans="1:22" x14ac:dyDescent="0.25">
      <c r="A121" t="s">
        <v>195</v>
      </c>
    </row>
    <row r="122" spans="1:22" x14ac:dyDescent="0.25">
      <c r="A122" t="s">
        <v>196</v>
      </c>
    </row>
    <row r="123" spans="1:22" x14ac:dyDescent="0.25">
      <c r="A123" t="s">
        <v>198</v>
      </c>
    </row>
    <row r="124" spans="1:22" x14ac:dyDescent="0.25">
      <c r="A124" t="s">
        <v>197</v>
      </c>
    </row>
    <row r="126" spans="1:22" ht="46.5" x14ac:dyDescent="0.7">
      <c r="A126" s="484" t="s">
        <v>996</v>
      </c>
    </row>
    <row r="127" spans="1:22" x14ac:dyDescent="0.25">
      <c r="A127" s="912"/>
    </row>
    <row r="128" spans="1:22" x14ac:dyDescent="0.25">
      <c r="A128" s="14" t="s">
        <v>14</v>
      </c>
      <c r="B128" s="13" t="s">
        <v>15</v>
      </c>
      <c r="C128" s="9" t="s">
        <v>210</v>
      </c>
      <c r="D128" s="4" t="s">
        <v>211</v>
      </c>
      <c r="E128" s="116" t="s">
        <v>212</v>
      </c>
      <c r="F128" s="116" t="s">
        <v>213</v>
      </c>
      <c r="G128" s="117" t="s">
        <v>214</v>
      </c>
      <c r="H128" s="118" t="s">
        <v>215</v>
      </c>
      <c r="I128" s="18" t="s">
        <v>216</v>
      </c>
      <c r="J128" s="119" t="s">
        <v>214</v>
      </c>
      <c r="K128" s="118" t="s">
        <v>215</v>
      </c>
      <c r="L128" s="120" t="s">
        <v>217</v>
      </c>
      <c r="M128" s="116" t="s">
        <v>213</v>
      </c>
      <c r="N128" s="121" t="s">
        <v>218</v>
      </c>
      <c r="O128" s="122" t="s">
        <v>219</v>
      </c>
      <c r="P128" s="123" t="s">
        <v>220</v>
      </c>
      <c r="Q128" s="124" t="s">
        <v>221</v>
      </c>
      <c r="R128" s="125" t="s">
        <v>211</v>
      </c>
      <c r="S128" s="126" t="s">
        <v>222</v>
      </c>
      <c r="T128" s="127" t="s">
        <v>223</v>
      </c>
      <c r="U128" s="26"/>
      <c r="V128" s="26"/>
    </row>
    <row r="129" spans="1:22" x14ac:dyDescent="0.25">
      <c r="A129" s="14" t="s">
        <v>14</v>
      </c>
      <c r="B129" s="13" t="s">
        <v>15</v>
      </c>
      <c r="C129" s="4">
        <v>10</v>
      </c>
      <c r="D129" s="4"/>
      <c r="E129" s="116"/>
      <c r="F129" s="128" t="s">
        <v>224</v>
      </c>
      <c r="G129" s="129">
        <v>1</v>
      </c>
      <c r="H129" s="130">
        <v>0</v>
      </c>
      <c r="I129" s="131" t="s">
        <v>225</v>
      </c>
      <c r="J129" s="131">
        <v>1</v>
      </c>
      <c r="K129" s="130">
        <v>0</v>
      </c>
      <c r="L129" s="130">
        <v>0</v>
      </c>
      <c r="M129" s="132" t="s">
        <v>226</v>
      </c>
      <c r="N129" s="4">
        <v>1</v>
      </c>
      <c r="O129" s="4">
        <v>0</v>
      </c>
      <c r="P129" s="133">
        <v>1</v>
      </c>
      <c r="Q129" s="134">
        <v>8</v>
      </c>
      <c r="R129" s="47">
        <v>4</v>
      </c>
      <c r="S129" s="135">
        <v>0.5</v>
      </c>
      <c r="T129" s="136">
        <v>9.5</v>
      </c>
      <c r="U129" s="26"/>
      <c r="V129" s="26"/>
    </row>
    <row r="130" spans="1:22" x14ac:dyDescent="0.25">
      <c r="A130" s="14" t="s">
        <v>14</v>
      </c>
      <c r="B130" s="13" t="s">
        <v>15</v>
      </c>
      <c r="C130" s="4" t="s">
        <v>210</v>
      </c>
      <c r="D130" s="9" t="s">
        <v>211</v>
      </c>
      <c r="E130" s="116" t="s">
        <v>212</v>
      </c>
      <c r="F130" s="116" t="s">
        <v>213</v>
      </c>
      <c r="G130" s="137" t="s">
        <v>227</v>
      </c>
      <c r="H130" s="138" t="s">
        <v>228</v>
      </c>
      <c r="I130" s="139" t="s">
        <v>70</v>
      </c>
      <c r="J130" s="140" t="s">
        <v>229</v>
      </c>
      <c r="Q130" s="124" t="s">
        <v>221</v>
      </c>
      <c r="R130" s="125" t="s">
        <v>211</v>
      </c>
      <c r="S130" s="126" t="s">
        <v>222</v>
      </c>
      <c r="T130" s="127" t="s">
        <v>223</v>
      </c>
      <c r="U130" s="141" t="s">
        <v>230</v>
      </c>
      <c r="V130" s="141" t="s">
        <v>231</v>
      </c>
    </row>
    <row r="131" spans="1:22" x14ac:dyDescent="0.25">
      <c r="A131" s="14" t="s">
        <v>14</v>
      </c>
      <c r="B131" s="13" t="s">
        <v>15</v>
      </c>
      <c r="C131" s="186">
        <v>10</v>
      </c>
      <c r="D131" s="142">
        <v>9.5</v>
      </c>
      <c r="E131" s="143">
        <v>42450</v>
      </c>
      <c r="F131" s="132" t="s">
        <v>226</v>
      </c>
      <c r="G131" s="4">
        <v>2</v>
      </c>
      <c r="H131" s="4">
        <v>0</v>
      </c>
      <c r="I131" s="4">
        <v>2</v>
      </c>
      <c r="J131" s="4">
        <v>3</v>
      </c>
      <c r="Q131" s="134">
        <v>4</v>
      </c>
      <c r="R131" s="47">
        <v>7</v>
      </c>
      <c r="S131" s="135">
        <v>1.75</v>
      </c>
      <c r="T131" s="144">
        <v>7.75</v>
      </c>
      <c r="U131" s="145">
        <v>9.5</v>
      </c>
      <c r="V131" s="146">
        <v>1.75</v>
      </c>
    </row>
    <row r="132" spans="1:22" x14ac:dyDescent="0.25">
      <c r="A132" s="27" t="s">
        <v>41</v>
      </c>
      <c r="B132" s="13" t="s">
        <v>42</v>
      </c>
      <c r="C132" s="4" t="s">
        <v>210</v>
      </c>
      <c r="D132" s="9" t="s">
        <v>211</v>
      </c>
      <c r="E132" s="116" t="s">
        <v>212</v>
      </c>
      <c r="F132" s="116" t="s">
        <v>213</v>
      </c>
      <c r="G132" s="189" t="s">
        <v>258</v>
      </c>
      <c r="H132" s="189" t="s">
        <v>259</v>
      </c>
      <c r="I132" s="151" t="s">
        <v>70</v>
      </c>
      <c r="J132" s="151" t="s">
        <v>229</v>
      </c>
      <c r="K132" s="189" t="s">
        <v>252</v>
      </c>
      <c r="L132" s="152" t="s">
        <v>237</v>
      </c>
      <c r="M132" s="116" t="s">
        <v>213</v>
      </c>
      <c r="N132" s="177" t="s">
        <v>249</v>
      </c>
      <c r="O132" s="166" t="s">
        <v>124</v>
      </c>
      <c r="P132" s="151" t="s">
        <v>67</v>
      </c>
      <c r="Q132" s="124" t="s">
        <v>221</v>
      </c>
      <c r="R132" s="125" t="s">
        <v>211</v>
      </c>
      <c r="S132" s="126" t="s">
        <v>222</v>
      </c>
      <c r="T132" s="127" t="s">
        <v>223</v>
      </c>
      <c r="U132" s="141"/>
      <c r="V132" s="141"/>
    </row>
    <row r="133" spans="1:22" x14ac:dyDescent="0.25">
      <c r="A133" s="27" t="s">
        <v>41</v>
      </c>
      <c r="B133" s="13" t="s">
        <v>42</v>
      </c>
      <c r="C133" s="4">
        <v>8</v>
      </c>
      <c r="D133" s="9"/>
      <c r="E133" s="9"/>
      <c r="F133" s="132">
        <v>42420</v>
      </c>
      <c r="G133" s="4">
        <v>0</v>
      </c>
      <c r="H133" s="4">
        <v>0</v>
      </c>
      <c r="I133" s="4">
        <v>0</v>
      </c>
      <c r="J133" s="4">
        <v>1</v>
      </c>
      <c r="K133" s="4">
        <v>0</v>
      </c>
      <c r="L133" s="4">
        <v>-1</v>
      </c>
      <c r="M133" s="187" t="s">
        <v>250</v>
      </c>
      <c r="N133" s="4">
        <v>0</v>
      </c>
      <c r="O133" s="4">
        <v>-1</v>
      </c>
      <c r="P133" s="4">
        <v>0</v>
      </c>
      <c r="Q133" s="134">
        <v>9</v>
      </c>
      <c r="R133" s="47">
        <v>-1</v>
      </c>
      <c r="S133" s="135">
        <f>+R133/Q133</f>
        <v>-0.1111111111111111</v>
      </c>
      <c r="T133" s="156">
        <f>+C133-S133</f>
        <v>8.1111111111111107</v>
      </c>
      <c r="U133" s="145"/>
      <c r="V133" s="171"/>
    </row>
    <row r="134" spans="1:22" x14ac:dyDescent="0.25">
      <c r="A134" s="27" t="s">
        <v>41</v>
      </c>
      <c r="B134" s="13" t="s">
        <v>42</v>
      </c>
      <c r="C134" s="9" t="s">
        <v>64</v>
      </c>
      <c r="D134" s="9" t="s">
        <v>211</v>
      </c>
      <c r="E134" s="9" t="s">
        <v>212</v>
      </c>
      <c r="F134" s="116" t="s">
        <v>213</v>
      </c>
      <c r="G134" s="174" t="s">
        <v>137</v>
      </c>
      <c r="H134" s="198" t="s">
        <v>220</v>
      </c>
      <c r="I134" s="179" t="s">
        <v>137</v>
      </c>
      <c r="J134" s="182" t="s">
        <v>249</v>
      </c>
      <c r="K134" s="199" t="s">
        <v>124</v>
      </c>
      <c r="L134" s="200" t="s">
        <v>229</v>
      </c>
      <c r="M134" s="179" t="s">
        <v>136</v>
      </c>
      <c r="N134" s="116" t="s">
        <v>213</v>
      </c>
      <c r="O134" s="201" t="s">
        <v>71</v>
      </c>
      <c r="P134" s="202" t="s">
        <v>260</v>
      </c>
      <c r="Q134" s="124" t="s">
        <v>221</v>
      </c>
      <c r="R134" s="125" t="s">
        <v>211</v>
      </c>
      <c r="S134" s="126" t="s">
        <v>222</v>
      </c>
      <c r="T134" s="127" t="s">
        <v>223</v>
      </c>
      <c r="U134" s="141"/>
      <c r="V134" s="141"/>
    </row>
    <row r="135" spans="1:22" x14ac:dyDescent="0.25">
      <c r="A135" s="27" t="s">
        <v>41</v>
      </c>
      <c r="B135" s="13" t="s">
        <v>42</v>
      </c>
      <c r="C135" s="47">
        <v>8</v>
      </c>
      <c r="D135" s="183">
        <f>+T133</f>
        <v>8.1111111111111107</v>
      </c>
      <c r="E135" s="203">
        <v>42546</v>
      </c>
      <c r="F135" s="187" t="s">
        <v>250</v>
      </c>
      <c r="G135" s="4">
        <v>0</v>
      </c>
      <c r="H135" s="4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-1</v>
      </c>
      <c r="N135" s="187" t="s">
        <v>261</v>
      </c>
      <c r="O135" s="4">
        <v>0</v>
      </c>
      <c r="P135" s="4">
        <v>0</v>
      </c>
      <c r="Q135" s="134">
        <v>9</v>
      </c>
      <c r="R135" s="47">
        <v>-1</v>
      </c>
      <c r="S135" s="135">
        <f>+R135/Q135</f>
        <v>-0.1111111111111111</v>
      </c>
      <c r="T135" s="156">
        <f>+D135-S135</f>
        <v>8.2222222222222214</v>
      </c>
      <c r="U135" s="145"/>
      <c r="V135" s="171"/>
    </row>
    <row r="136" spans="1:22" x14ac:dyDescent="0.25">
      <c r="A136" s="27" t="s">
        <v>41</v>
      </c>
      <c r="B136" s="13" t="s">
        <v>42</v>
      </c>
      <c r="C136" s="9" t="s">
        <v>64</v>
      </c>
      <c r="D136" s="9" t="s">
        <v>211</v>
      </c>
      <c r="E136" s="9" t="s">
        <v>212</v>
      </c>
      <c r="F136" s="116" t="s">
        <v>213</v>
      </c>
      <c r="G136" s="201" t="s">
        <v>262</v>
      </c>
      <c r="H136" s="204" t="s">
        <v>263</v>
      </c>
      <c r="I136" s="205" t="s">
        <v>264</v>
      </c>
      <c r="J136" s="206" t="s">
        <v>265</v>
      </c>
      <c r="M136" s="111"/>
      <c r="P136" s="197"/>
      <c r="Q136" s="124" t="s">
        <v>221</v>
      </c>
      <c r="R136" s="125" t="s">
        <v>211</v>
      </c>
      <c r="S136" s="126" t="s">
        <v>222</v>
      </c>
      <c r="T136" s="127" t="s">
        <v>223</v>
      </c>
      <c r="U136" s="141" t="s">
        <v>230</v>
      </c>
      <c r="V136" s="141" t="s">
        <v>231</v>
      </c>
    </row>
    <row r="137" spans="1:22" x14ac:dyDescent="0.25">
      <c r="A137" s="27" t="s">
        <v>41</v>
      </c>
      <c r="B137" s="13" t="s">
        <v>42</v>
      </c>
      <c r="C137" s="186">
        <v>8</v>
      </c>
      <c r="D137" s="183">
        <f>+T135</f>
        <v>8.2222222222222214</v>
      </c>
      <c r="E137" s="203">
        <v>42560</v>
      </c>
      <c r="F137" s="187" t="s">
        <v>261</v>
      </c>
      <c r="G137" s="4">
        <v>0</v>
      </c>
      <c r="H137" s="4">
        <v>0</v>
      </c>
      <c r="I137" s="4">
        <v>-3</v>
      </c>
      <c r="J137" s="4">
        <v>2</v>
      </c>
      <c r="M137" s="111"/>
      <c r="P137" s="197"/>
      <c r="Q137" s="134">
        <v>4</v>
      </c>
      <c r="R137" s="47">
        <v>-1</v>
      </c>
      <c r="S137" s="135">
        <f>+R137/Q137</f>
        <v>-0.25</v>
      </c>
      <c r="T137" s="156">
        <f>+D137-S137</f>
        <v>8.4722222222222214</v>
      </c>
      <c r="U137" s="145">
        <v>8.1111000000000004</v>
      </c>
      <c r="V137" s="171">
        <f>+U137-T137</f>
        <v>-0.36112222222222101</v>
      </c>
    </row>
    <row r="138" spans="1:22" x14ac:dyDescent="0.25">
      <c r="A138" s="16" t="s">
        <v>232</v>
      </c>
      <c r="B138" s="11" t="s">
        <v>17</v>
      </c>
      <c r="C138" s="4" t="s">
        <v>210</v>
      </c>
      <c r="D138" s="4" t="s">
        <v>211</v>
      </c>
      <c r="E138" s="116" t="s">
        <v>212</v>
      </c>
      <c r="F138" s="116" t="s">
        <v>213</v>
      </c>
      <c r="G138" s="147" t="s">
        <v>233</v>
      </c>
      <c r="H138" s="148" t="s">
        <v>234</v>
      </c>
      <c r="I138" s="149" t="s">
        <v>235</v>
      </c>
      <c r="J138" s="116" t="s">
        <v>213</v>
      </c>
      <c r="K138" s="150" t="s">
        <v>236</v>
      </c>
      <c r="L138" s="150" t="s">
        <v>236</v>
      </c>
      <c r="M138" s="150" t="s">
        <v>236</v>
      </c>
      <c r="N138" s="116" t="s">
        <v>213</v>
      </c>
      <c r="O138" s="151" t="s">
        <v>70</v>
      </c>
      <c r="P138" s="152" t="s">
        <v>237</v>
      </c>
      <c r="Q138" s="124" t="s">
        <v>221</v>
      </c>
      <c r="R138" s="125" t="s">
        <v>211</v>
      </c>
      <c r="S138" s="126" t="s">
        <v>222</v>
      </c>
      <c r="T138" s="125" t="s">
        <v>223</v>
      </c>
      <c r="U138" s="153"/>
      <c r="V138" s="141"/>
    </row>
    <row r="139" spans="1:22" x14ac:dyDescent="0.25">
      <c r="A139" s="16" t="s">
        <v>232</v>
      </c>
      <c r="B139" s="11" t="s">
        <v>17</v>
      </c>
      <c r="C139" s="4">
        <v>8</v>
      </c>
      <c r="D139" s="4"/>
      <c r="E139" s="9"/>
      <c r="F139" s="132">
        <v>42308</v>
      </c>
      <c r="G139" s="154">
        <v>0</v>
      </c>
      <c r="H139" s="155">
        <v>1</v>
      </c>
      <c r="I139" s="47">
        <v>-2</v>
      </c>
      <c r="J139" s="132">
        <v>42406</v>
      </c>
      <c r="K139" s="4">
        <v>0</v>
      </c>
      <c r="L139" s="4">
        <v>0</v>
      </c>
      <c r="M139" s="4">
        <v>0</v>
      </c>
      <c r="N139" s="132">
        <v>42420</v>
      </c>
      <c r="O139" s="4">
        <v>0</v>
      </c>
      <c r="P139" s="4">
        <v>-1</v>
      </c>
      <c r="Q139" s="134">
        <v>8</v>
      </c>
      <c r="R139" s="47">
        <v>-2</v>
      </c>
      <c r="S139" s="135">
        <v>-0.25</v>
      </c>
      <c r="T139" s="156">
        <v>8.25</v>
      </c>
      <c r="U139" s="145"/>
      <c r="V139" s="146"/>
    </row>
    <row r="140" spans="1:22" x14ac:dyDescent="0.25">
      <c r="A140" s="16" t="s">
        <v>232</v>
      </c>
      <c r="B140" s="11" t="s">
        <v>17</v>
      </c>
      <c r="C140" s="4" t="s">
        <v>210</v>
      </c>
      <c r="D140" s="9" t="s">
        <v>211</v>
      </c>
      <c r="E140" s="116" t="s">
        <v>212</v>
      </c>
      <c r="F140" s="116" t="s">
        <v>213</v>
      </c>
      <c r="G140" s="152" t="s">
        <v>66</v>
      </c>
      <c r="H140" s="151" t="s">
        <v>238</v>
      </c>
      <c r="I140" s="116" t="s">
        <v>213</v>
      </c>
      <c r="J140" s="121" t="s">
        <v>218</v>
      </c>
      <c r="K140" s="138" t="s">
        <v>239</v>
      </c>
      <c r="L140" s="157" t="s">
        <v>228</v>
      </c>
      <c r="M140" s="158" t="s">
        <v>220</v>
      </c>
      <c r="N140" s="122" t="s">
        <v>240</v>
      </c>
      <c r="O140" s="159" t="s">
        <v>227</v>
      </c>
      <c r="P140" s="160" t="s">
        <v>65</v>
      </c>
      <c r="Q140" s="124" t="s">
        <v>221</v>
      </c>
      <c r="R140" s="125" t="s">
        <v>211</v>
      </c>
      <c r="S140" s="126" t="s">
        <v>222</v>
      </c>
      <c r="T140" s="125" t="s">
        <v>223</v>
      </c>
      <c r="U140" s="153"/>
      <c r="V140" s="141"/>
    </row>
    <row r="141" spans="1:22" x14ac:dyDescent="0.25">
      <c r="A141" s="16" t="s">
        <v>232</v>
      </c>
      <c r="B141" s="11" t="s">
        <v>17</v>
      </c>
      <c r="C141" s="47">
        <v>8</v>
      </c>
      <c r="D141" s="142">
        <v>8.25</v>
      </c>
      <c r="E141" s="143">
        <v>42420</v>
      </c>
      <c r="F141" s="132">
        <v>42420</v>
      </c>
      <c r="G141" s="4">
        <v>-1</v>
      </c>
      <c r="H141" s="4">
        <v>0</v>
      </c>
      <c r="I141" s="132" t="s">
        <v>226</v>
      </c>
      <c r="J141" s="4">
        <v>0</v>
      </c>
      <c r="K141" s="4">
        <v>-1</v>
      </c>
      <c r="L141" s="161">
        <v>-2</v>
      </c>
      <c r="M141" s="162">
        <v>-3</v>
      </c>
      <c r="N141" s="162">
        <v>0</v>
      </c>
      <c r="O141" s="162">
        <v>-2</v>
      </c>
      <c r="P141" s="163">
        <v>-3</v>
      </c>
      <c r="Q141" s="164">
        <v>9</v>
      </c>
      <c r="R141" s="47">
        <v>-10</v>
      </c>
      <c r="S141" s="135">
        <v>-1.1111111111111112</v>
      </c>
      <c r="T141" s="156">
        <v>9.3611111111111107</v>
      </c>
      <c r="U141" s="145"/>
      <c r="V141" s="146"/>
    </row>
    <row r="142" spans="1:22" x14ac:dyDescent="0.25">
      <c r="A142" s="16" t="s">
        <v>232</v>
      </c>
      <c r="B142" s="11" t="s">
        <v>17</v>
      </c>
      <c r="C142" s="4" t="s">
        <v>210</v>
      </c>
      <c r="D142" s="9" t="s">
        <v>211</v>
      </c>
      <c r="E142" s="116" t="s">
        <v>212</v>
      </c>
      <c r="F142" s="116" t="s">
        <v>213</v>
      </c>
      <c r="G142" s="139" t="s">
        <v>70</v>
      </c>
      <c r="H142" s="131" t="s">
        <v>213</v>
      </c>
      <c r="I142" s="138" t="s">
        <v>241</v>
      </c>
      <c r="J142" s="158" t="s">
        <v>242</v>
      </c>
      <c r="K142" s="165" t="s">
        <v>243</v>
      </c>
      <c r="L142" s="137" t="s">
        <v>244</v>
      </c>
      <c r="M142" s="166" t="s">
        <v>219</v>
      </c>
      <c r="N142" s="167" t="s">
        <v>245</v>
      </c>
      <c r="O142" s="168" t="s">
        <v>246</v>
      </c>
      <c r="P142" s="158" t="s">
        <v>247</v>
      </c>
      <c r="Q142" s="124" t="s">
        <v>221</v>
      </c>
      <c r="R142" s="125" t="s">
        <v>211</v>
      </c>
      <c r="S142" s="126" t="s">
        <v>222</v>
      </c>
      <c r="T142" s="125" t="s">
        <v>223</v>
      </c>
      <c r="U142" s="141"/>
      <c r="V142" s="141"/>
    </row>
    <row r="143" spans="1:22" x14ac:dyDescent="0.25">
      <c r="A143" s="16" t="s">
        <v>232</v>
      </c>
      <c r="B143" s="11" t="s">
        <v>17</v>
      </c>
      <c r="C143" s="47">
        <v>9</v>
      </c>
      <c r="D143" s="142">
        <v>9.3611111111111107</v>
      </c>
      <c r="E143" s="143">
        <v>42450</v>
      </c>
      <c r="F143" s="132" t="s">
        <v>226</v>
      </c>
      <c r="G143" s="162">
        <v>0</v>
      </c>
      <c r="H143" s="132">
        <v>42476</v>
      </c>
      <c r="I143" s="4">
        <v>0</v>
      </c>
      <c r="J143" s="4">
        <v>-1</v>
      </c>
      <c r="K143" s="4">
        <v>1</v>
      </c>
      <c r="L143" s="4">
        <v>0</v>
      </c>
      <c r="M143" s="4">
        <v>-1</v>
      </c>
      <c r="N143" s="4">
        <v>3</v>
      </c>
      <c r="O143" s="133">
        <v>0</v>
      </c>
      <c r="P143" s="4">
        <v>0</v>
      </c>
      <c r="Q143" s="169">
        <v>9</v>
      </c>
      <c r="R143" s="47">
        <v>2</v>
      </c>
      <c r="S143" s="135">
        <f>+R143/Q143</f>
        <v>0.22222222222222221</v>
      </c>
      <c r="T143" s="156">
        <f>+D143-S143</f>
        <v>9.1388888888888893</v>
      </c>
      <c r="U143" s="170"/>
      <c r="V143" s="171"/>
    </row>
    <row r="144" spans="1:22" x14ac:dyDescent="0.25">
      <c r="A144" s="16" t="s">
        <v>232</v>
      </c>
      <c r="B144" s="11" t="s">
        <v>17</v>
      </c>
      <c r="C144" s="4" t="s">
        <v>64</v>
      </c>
      <c r="D144" s="4" t="s">
        <v>211</v>
      </c>
      <c r="E144" s="4" t="s">
        <v>212</v>
      </c>
      <c r="F144" s="172" t="s">
        <v>213</v>
      </c>
      <c r="G144" s="173" t="s">
        <v>220</v>
      </c>
      <c r="H144" s="174" t="s">
        <v>136</v>
      </c>
      <c r="I144" s="175" t="s">
        <v>248</v>
      </c>
      <c r="J144" s="176" t="s">
        <v>143</v>
      </c>
      <c r="K144" s="177" t="s">
        <v>249</v>
      </c>
      <c r="L144" s="178" t="s">
        <v>220</v>
      </c>
      <c r="M144" s="179" t="s">
        <v>137</v>
      </c>
      <c r="N144" s="180" t="s">
        <v>143</v>
      </c>
      <c r="O144" s="181" t="s">
        <v>248</v>
      </c>
      <c r="P144" s="182" t="s">
        <v>249</v>
      </c>
      <c r="Q144" s="124" t="s">
        <v>221</v>
      </c>
      <c r="R144" s="125" t="s">
        <v>211</v>
      </c>
      <c r="S144" s="126" t="s">
        <v>222</v>
      </c>
      <c r="T144" s="125" t="s">
        <v>223</v>
      </c>
      <c r="U144" s="141"/>
      <c r="V144" s="141"/>
    </row>
    <row r="145" spans="1:22" x14ac:dyDescent="0.25">
      <c r="A145" s="16" t="s">
        <v>232</v>
      </c>
      <c r="B145" s="11" t="s">
        <v>17</v>
      </c>
      <c r="C145" s="47">
        <v>9</v>
      </c>
      <c r="D145" s="183">
        <f>+T143</f>
        <v>9.1388888888888893</v>
      </c>
      <c r="E145" s="132">
        <v>42476</v>
      </c>
      <c r="F145" s="184" t="s">
        <v>250</v>
      </c>
      <c r="G145" s="4">
        <v>-2</v>
      </c>
      <c r="H145" s="4">
        <v>0</v>
      </c>
      <c r="I145" s="4">
        <v>0</v>
      </c>
      <c r="J145" s="4">
        <v>0</v>
      </c>
      <c r="K145" s="4">
        <v>0</v>
      </c>
      <c r="L145" s="47">
        <v>1</v>
      </c>
      <c r="M145" s="47">
        <v>0</v>
      </c>
      <c r="N145" s="47">
        <v>0</v>
      </c>
      <c r="O145" s="47">
        <v>0</v>
      </c>
      <c r="P145" s="47">
        <v>0</v>
      </c>
      <c r="Q145" s="169">
        <v>10</v>
      </c>
      <c r="R145" s="47">
        <v>-1</v>
      </c>
      <c r="S145" s="135">
        <f>+R145/Q145</f>
        <v>-0.1</v>
      </c>
      <c r="T145" s="156">
        <f>+D145-S145</f>
        <v>9.2388888888888889</v>
      </c>
      <c r="U145" s="170"/>
      <c r="V145" s="171"/>
    </row>
    <row r="146" spans="1:22" x14ac:dyDescent="0.25">
      <c r="A146" s="16" t="s">
        <v>232</v>
      </c>
      <c r="B146" s="11" t="s">
        <v>17</v>
      </c>
      <c r="C146" s="4" t="s">
        <v>64</v>
      </c>
      <c r="D146" s="9" t="s">
        <v>211</v>
      </c>
      <c r="E146" s="9" t="s">
        <v>212</v>
      </c>
      <c r="F146" s="116" t="s">
        <v>213</v>
      </c>
      <c r="G146" s="185" t="s">
        <v>251</v>
      </c>
      <c r="Q146" s="124" t="s">
        <v>221</v>
      </c>
      <c r="R146" s="125" t="s">
        <v>211</v>
      </c>
      <c r="S146" s="126" t="s">
        <v>222</v>
      </c>
      <c r="T146" s="125" t="s">
        <v>223</v>
      </c>
      <c r="U146" s="141" t="s">
        <v>230</v>
      </c>
      <c r="V146" s="141" t="s">
        <v>231</v>
      </c>
    </row>
    <row r="147" spans="1:22" x14ac:dyDescent="0.25">
      <c r="A147" s="16" t="s">
        <v>232</v>
      </c>
      <c r="B147" s="11" t="s">
        <v>17</v>
      </c>
      <c r="C147" s="186">
        <v>9</v>
      </c>
      <c r="D147" s="183">
        <f>+T145</f>
        <v>9.2388888888888889</v>
      </c>
      <c r="E147" s="4"/>
      <c r="F147" s="187" t="s">
        <v>250</v>
      </c>
      <c r="G147" s="47">
        <v>0</v>
      </c>
      <c r="Q147" s="169">
        <v>1</v>
      </c>
      <c r="R147" s="47">
        <v>0</v>
      </c>
      <c r="S147" s="135">
        <f>+R147/Q147</f>
        <v>0</v>
      </c>
      <c r="T147" s="156">
        <f>+D147-S147</f>
        <v>9.2388888888888889</v>
      </c>
      <c r="U147" s="170">
        <v>8.25</v>
      </c>
      <c r="V147" s="171">
        <f>+U147-T147</f>
        <v>-0.98888888888888893</v>
      </c>
    </row>
    <row r="148" spans="1:22" x14ac:dyDescent="0.25">
      <c r="A148" s="188" t="s">
        <v>32</v>
      </c>
      <c r="B148" s="11" t="s">
        <v>33</v>
      </c>
      <c r="C148" s="4" t="s">
        <v>210</v>
      </c>
      <c r="D148" s="9" t="s">
        <v>211</v>
      </c>
      <c r="E148" s="116" t="s">
        <v>212</v>
      </c>
      <c r="F148" s="116" t="s">
        <v>213</v>
      </c>
      <c r="G148" s="138" t="s">
        <v>229</v>
      </c>
      <c r="H148" s="138" t="s">
        <v>238</v>
      </c>
      <c r="I148" s="152" t="s">
        <v>66</v>
      </c>
      <c r="J148" s="189" t="s">
        <v>252</v>
      </c>
      <c r="K148" s="116" t="s">
        <v>213</v>
      </c>
      <c r="L148" s="138" t="s">
        <v>239</v>
      </c>
      <c r="M148" s="159" t="s">
        <v>227</v>
      </c>
      <c r="N148" s="190" t="s">
        <v>240</v>
      </c>
      <c r="O148" s="191" t="s">
        <v>218</v>
      </c>
      <c r="P148" s="159" t="s">
        <v>65</v>
      </c>
      <c r="Q148" s="134" t="s">
        <v>221</v>
      </c>
      <c r="R148" s="47" t="s">
        <v>211</v>
      </c>
      <c r="S148" s="135" t="s">
        <v>222</v>
      </c>
      <c r="T148" s="156" t="s">
        <v>223</v>
      </c>
      <c r="U148" s="192"/>
      <c r="V148" s="192"/>
    </row>
    <row r="149" spans="1:22" x14ac:dyDescent="0.25">
      <c r="A149" s="188" t="s">
        <v>32</v>
      </c>
      <c r="B149" s="11" t="s">
        <v>33</v>
      </c>
      <c r="C149" s="4">
        <v>9</v>
      </c>
      <c r="D149" s="9"/>
      <c r="E149" s="9"/>
      <c r="F149" s="132">
        <v>42420</v>
      </c>
      <c r="G149" s="4">
        <v>0</v>
      </c>
      <c r="H149" s="4">
        <v>-1</v>
      </c>
      <c r="I149" s="4">
        <v>0</v>
      </c>
      <c r="J149" s="4">
        <v>0</v>
      </c>
      <c r="K149" s="132" t="s">
        <v>226</v>
      </c>
      <c r="L149" s="4">
        <v>0</v>
      </c>
      <c r="M149" s="4">
        <v>-1</v>
      </c>
      <c r="N149" s="133">
        <v>0</v>
      </c>
      <c r="O149" s="4">
        <v>-2</v>
      </c>
      <c r="P149" s="4">
        <v>-2</v>
      </c>
      <c r="Q149" s="134">
        <v>9</v>
      </c>
      <c r="R149" s="47">
        <v>-6</v>
      </c>
      <c r="S149" s="135">
        <v>-0.66666666666666663</v>
      </c>
      <c r="T149" s="136">
        <v>9.6666666666666661</v>
      </c>
      <c r="U149" s="193"/>
      <c r="V149" s="146"/>
    </row>
    <row r="150" spans="1:22" x14ac:dyDescent="0.25">
      <c r="A150" s="19" t="s">
        <v>32</v>
      </c>
      <c r="B150" s="11" t="s">
        <v>253</v>
      </c>
      <c r="C150" s="4" t="s">
        <v>210</v>
      </c>
      <c r="D150" s="9" t="s">
        <v>211</v>
      </c>
      <c r="E150" s="116" t="s">
        <v>212</v>
      </c>
      <c r="F150" s="116" t="s">
        <v>213</v>
      </c>
      <c r="G150" s="122" t="s">
        <v>219</v>
      </c>
      <c r="H150" s="138" t="s">
        <v>229</v>
      </c>
      <c r="I150" s="116" t="s">
        <v>213</v>
      </c>
      <c r="J150" s="194" t="s">
        <v>71</v>
      </c>
      <c r="K150" s="139" t="s">
        <v>254</v>
      </c>
      <c r="L150" s="195" t="s">
        <v>255</v>
      </c>
      <c r="M150" s="177" t="s">
        <v>256</v>
      </c>
      <c r="N150" s="196" t="s">
        <v>257</v>
      </c>
      <c r="O150" s="195" t="s">
        <v>255</v>
      </c>
      <c r="P150" s="197"/>
      <c r="Q150" s="134" t="s">
        <v>221</v>
      </c>
      <c r="R150" s="47" t="s">
        <v>211</v>
      </c>
      <c r="S150" s="135" t="s">
        <v>222</v>
      </c>
      <c r="T150" s="156" t="s">
        <v>223</v>
      </c>
      <c r="U150" s="192" t="s">
        <v>230</v>
      </c>
      <c r="V150" s="192" t="s">
        <v>231</v>
      </c>
    </row>
    <row r="151" spans="1:22" x14ac:dyDescent="0.25">
      <c r="A151" s="19" t="s">
        <v>32</v>
      </c>
      <c r="B151" s="11" t="s">
        <v>253</v>
      </c>
      <c r="C151" s="186">
        <v>10</v>
      </c>
      <c r="D151" s="142">
        <v>9.6666666666666661</v>
      </c>
      <c r="E151" s="128">
        <v>42450</v>
      </c>
      <c r="F151" s="132" t="s">
        <v>226</v>
      </c>
      <c r="G151" s="4">
        <v>-1</v>
      </c>
      <c r="H151" s="4">
        <v>0</v>
      </c>
      <c r="I151" s="187">
        <v>42518</v>
      </c>
      <c r="J151" s="4">
        <v>-1</v>
      </c>
      <c r="K151" s="4">
        <v>1</v>
      </c>
      <c r="L151" s="4">
        <v>-1</v>
      </c>
      <c r="M151" s="4">
        <v>1</v>
      </c>
      <c r="N151" s="4">
        <v>-1</v>
      </c>
      <c r="O151" s="4">
        <v>-1</v>
      </c>
      <c r="P151" s="197"/>
      <c r="Q151" s="134">
        <v>8</v>
      </c>
      <c r="R151" s="47">
        <v>-3</v>
      </c>
      <c r="S151" s="135">
        <f>+R151/Q151</f>
        <v>-0.375</v>
      </c>
      <c r="T151" s="156">
        <f>+D151-S151</f>
        <v>10.041666666666666</v>
      </c>
      <c r="U151" s="193">
        <v>9.6667000000000005</v>
      </c>
      <c r="V151" s="171">
        <f>+U151-T151</f>
        <v>-0.37496666666666556</v>
      </c>
    </row>
    <row r="152" spans="1:22" x14ac:dyDescent="0.25">
      <c r="A152" s="27" t="s">
        <v>34</v>
      </c>
      <c r="B152" s="13" t="s">
        <v>35</v>
      </c>
      <c r="C152" s="9" t="s">
        <v>64</v>
      </c>
      <c r="D152" s="9" t="s">
        <v>211</v>
      </c>
      <c r="E152" s="9" t="s">
        <v>212</v>
      </c>
      <c r="F152" s="116" t="s">
        <v>213</v>
      </c>
      <c r="G152" s="139" t="s">
        <v>70</v>
      </c>
      <c r="H152" s="196" t="s">
        <v>257</v>
      </c>
      <c r="I152" s="122" t="s">
        <v>266</v>
      </c>
      <c r="J152" s="116" t="s">
        <v>213</v>
      </c>
      <c r="K152" s="205" t="s">
        <v>66</v>
      </c>
      <c r="L152" s="201" t="s">
        <v>262</v>
      </c>
      <c r="M152" s="207" t="s">
        <v>263</v>
      </c>
      <c r="N152" s="201" t="s">
        <v>264</v>
      </c>
      <c r="O152" s="202" t="s">
        <v>260</v>
      </c>
      <c r="P152" s="207" t="s">
        <v>267</v>
      </c>
      <c r="Q152" s="124" t="s">
        <v>221</v>
      </c>
      <c r="R152" s="125" t="s">
        <v>211</v>
      </c>
      <c r="S152" s="126" t="s">
        <v>222</v>
      </c>
      <c r="T152" s="125" t="s">
        <v>223</v>
      </c>
      <c r="U152" s="141"/>
      <c r="V152" s="141"/>
    </row>
    <row r="153" spans="1:22" x14ac:dyDescent="0.25">
      <c r="A153" s="27" t="s">
        <v>34</v>
      </c>
      <c r="B153" s="13" t="s">
        <v>35</v>
      </c>
      <c r="C153" s="4">
        <v>10</v>
      </c>
      <c r="D153" s="4"/>
      <c r="E153" s="4"/>
      <c r="F153" s="187">
        <v>42518</v>
      </c>
      <c r="G153" s="4">
        <v>1</v>
      </c>
      <c r="H153" s="4">
        <v>-1</v>
      </c>
      <c r="I153" s="4">
        <v>0</v>
      </c>
      <c r="J153" s="187" t="s">
        <v>261</v>
      </c>
      <c r="K153" s="4">
        <v>0</v>
      </c>
      <c r="L153" s="4">
        <v>1</v>
      </c>
      <c r="M153" s="4">
        <v>0</v>
      </c>
      <c r="N153" s="4">
        <v>1</v>
      </c>
      <c r="O153" s="4">
        <v>0</v>
      </c>
      <c r="P153" s="4">
        <v>0</v>
      </c>
      <c r="Q153" s="169">
        <v>9</v>
      </c>
      <c r="R153" s="47">
        <v>2</v>
      </c>
      <c r="S153" s="135">
        <f>+R153/Q153</f>
        <v>0.22222222222222221</v>
      </c>
      <c r="T153" s="144">
        <f>+C153-S153</f>
        <v>9.7777777777777786</v>
      </c>
      <c r="U153" s="170"/>
      <c r="V153" s="171"/>
    </row>
    <row r="154" spans="1:22" x14ac:dyDescent="0.25">
      <c r="A154" s="27" t="s">
        <v>34</v>
      </c>
      <c r="B154" s="13" t="s">
        <v>35</v>
      </c>
      <c r="C154" s="9" t="s">
        <v>64</v>
      </c>
      <c r="D154" s="9" t="s">
        <v>211</v>
      </c>
      <c r="E154" s="9" t="s">
        <v>212</v>
      </c>
      <c r="F154" s="116" t="s">
        <v>213</v>
      </c>
      <c r="G154" s="207" t="s">
        <v>124</v>
      </c>
      <c r="H154" s="207" t="s">
        <v>268</v>
      </c>
      <c r="I154" s="208" t="s">
        <v>260</v>
      </c>
      <c r="J154" s="209" t="s">
        <v>264</v>
      </c>
      <c r="K154" s="208" t="s">
        <v>262</v>
      </c>
      <c r="L154" s="149" t="s">
        <v>263</v>
      </c>
      <c r="Q154" s="124" t="s">
        <v>221</v>
      </c>
      <c r="R154" s="125" t="s">
        <v>211</v>
      </c>
      <c r="S154" s="126" t="s">
        <v>222</v>
      </c>
      <c r="T154" s="125" t="s">
        <v>223</v>
      </c>
      <c r="U154" s="141" t="s">
        <v>230</v>
      </c>
      <c r="V154" s="141" t="s">
        <v>231</v>
      </c>
    </row>
    <row r="155" spans="1:22" x14ac:dyDescent="0.25">
      <c r="A155" s="27" t="s">
        <v>34</v>
      </c>
      <c r="B155" s="13" t="s">
        <v>35</v>
      </c>
      <c r="C155" s="186">
        <v>10</v>
      </c>
      <c r="D155" s="183">
        <f>+T153</f>
        <v>9.7777777777777786</v>
      </c>
      <c r="E155" s="203">
        <v>42560</v>
      </c>
      <c r="F155" s="187" t="s">
        <v>261</v>
      </c>
      <c r="G155" s="4">
        <v>0</v>
      </c>
      <c r="H155" s="4">
        <v>0</v>
      </c>
      <c r="I155" s="4">
        <v>0</v>
      </c>
      <c r="J155" s="4">
        <v>-1</v>
      </c>
      <c r="K155" s="4">
        <v>-1</v>
      </c>
      <c r="L155" s="4">
        <v>0</v>
      </c>
      <c r="Q155" s="169">
        <v>6</v>
      </c>
      <c r="R155" s="47">
        <v>-2</v>
      </c>
      <c r="S155" s="135">
        <f>+R155/Q155</f>
        <v>-0.33333333333333331</v>
      </c>
      <c r="T155" s="144">
        <f>+D155-S155</f>
        <v>10.111111111111112</v>
      </c>
      <c r="U155" s="170">
        <v>9.7777999999999992</v>
      </c>
      <c r="V155" s="171">
        <f>+U155-T155</f>
        <v>-0.33331111111111333</v>
      </c>
    </row>
    <row r="157" spans="1:22" ht="18.75" x14ac:dyDescent="0.3">
      <c r="A157" s="913" t="s">
        <v>997</v>
      </c>
    </row>
    <row r="158" spans="1:22" x14ac:dyDescent="0.25">
      <c r="A158" s="272"/>
    </row>
    <row r="159" spans="1:22" x14ac:dyDescent="0.25">
      <c r="A159" s="272"/>
      <c r="L159" s="38" t="s">
        <v>882</v>
      </c>
    </row>
    <row r="160" spans="1:22" x14ac:dyDescent="0.25">
      <c r="L160" t="s">
        <v>881</v>
      </c>
      <c r="M160" t="s">
        <v>881</v>
      </c>
      <c r="O160" s="38" t="s">
        <v>878</v>
      </c>
    </row>
    <row r="161" spans="1:15" x14ac:dyDescent="0.25">
      <c r="C161" s="38">
        <v>1</v>
      </c>
      <c r="D161" s="38">
        <f t="shared" ref="D161" si="26">+C161+1</f>
        <v>2</v>
      </c>
      <c r="E161" s="38">
        <f t="shared" ref="E161" si="27">+D161+1</f>
        <v>3</v>
      </c>
      <c r="F161" s="38">
        <f t="shared" ref="F161" si="28">+E161+1</f>
        <v>4</v>
      </c>
      <c r="G161" s="38">
        <f t="shared" ref="G161" si="29">+F161+1</f>
        <v>5</v>
      </c>
      <c r="H161" s="38">
        <f t="shared" ref="H161" si="30">+G161+1</f>
        <v>6</v>
      </c>
      <c r="I161" s="38">
        <f t="shared" ref="I161" si="31">+H161+1</f>
        <v>7</v>
      </c>
      <c r="L161" s="38" t="s">
        <v>879</v>
      </c>
      <c r="M161" t="s">
        <v>63</v>
      </c>
      <c r="O161" s="38" t="s">
        <v>895</v>
      </c>
    </row>
    <row r="162" spans="1:15" x14ac:dyDescent="0.25">
      <c r="C162" s="51" t="str">
        <f>+$B$6</f>
        <v>Ehlers N</v>
      </c>
      <c r="D162" s="52" t="str">
        <f>+$B$7</f>
        <v>Sarovic M</v>
      </c>
      <c r="E162" s="53" t="str">
        <f>+$B$8</f>
        <v>Fivaz S</v>
      </c>
      <c r="F162" s="3" t="str">
        <f>+$B$9</f>
        <v>Coetzee J</v>
      </c>
      <c r="G162" s="54" t="str">
        <f>+$B$10</f>
        <v>Brunette L</v>
      </c>
      <c r="H162" s="55" t="str">
        <f>+$B$11</f>
        <v>Majoko N</v>
      </c>
      <c r="I162" s="56" t="str">
        <f>+$B$12</f>
        <v>Markram J</v>
      </c>
      <c r="J162" t="s">
        <v>493</v>
      </c>
      <c r="K162" t="s">
        <v>494</v>
      </c>
      <c r="L162" s="38" t="s">
        <v>884</v>
      </c>
      <c r="M162" t="s">
        <v>64</v>
      </c>
      <c r="N162" s="485" t="s">
        <v>269</v>
      </c>
      <c r="O162" s="38" t="s">
        <v>221</v>
      </c>
    </row>
    <row r="163" spans="1:15" x14ac:dyDescent="0.25">
      <c r="A163" s="38">
        <v>1</v>
      </c>
      <c r="B163" s="51" t="str">
        <f>+$B$6</f>
        <v>Ehlers N</v>
      </c>
      <c r="C163" s="889"/>
      <c r="D163" s="4"/>
      <c r="E163" s="4">
        <v>1</v>
      </c>
      <c r="F163" s="4"/>
      <c r="G163" s="4"/>
      <c r="H163" s="4">
        <v>1</v>
      </c>
      <c r="I163" s="4"/>
      <c r="J163" s="4">
        <f>+C163+D163+E163+F163+G163+H163+I163</f>
        <v>2</v>
      </c>
      <c r="K163" s="4">
        <f>+C170</f>
        <v>0</v>
      </c>
      <c r="L163" s="4" t="e">
        <f>+J163/K163</f>
        <v>#DIV/0!</v>
      </c>
      <c r="M163" s="142">
        <v>7.75</v>
      </c>
      <c r="N163" s="4">
        <v>10</v>
      </c>
      <c r="O163" s="4">
        <v>13</v>
      </c>
    </row>
    <row r="164" spans="1:15" x14ac:dyDescent="0.25">
      <c r="A164" s="38">
        <f t="shared" ref="A164:A169" si="32">+A163+1</f>
        <v>2</v>
      </c>
      <c r="B164" s="52" t="str">
        <f>+$B$7</f>
        <v>Sarovic M</v>
      </c>
      <c r="C164" s="4"/>
      <c r="D164" s="889"/>
      <c r="E164" s="4">
        <v>3</v>
      </c>
      <c r="F164" s="4"/>
      <c r="G164" s="4"/>
      <c r="H164" s="4">
        <v>1</v>
      </c>
      <c r="I164" s="4">
        <v>1</v>
      </c>
      <c r="J164" s="4">
        <f t="shared" ref="J164:J169" si="33">+C164+D164+E164+F164+G164+H164+I164</f>
        <v>5</v>
      </c>
      <c r="K164" s="4">
        <f>+D170</f>
        <v>0</v>
      </c>
      <c r="L164" s="4" t="e">
        <f t="shared" ref="L164:L169" si="34">+J164/K164</f>
        <v>#DIV/0!</v>
      </c>
      <c r="M164" s="142">
        <v>8.4722000000000008</v>
      </c>
      <c r="N164" s="4">
        <v>8</v>
      </c>
      <c r="O164" s="4">
        <v>22</v>
      </c>
    </row>
    <row r="165" spans="1:15" x14ac:dyDescent="0.25">
      <c r="A165" s="38">
        <f t="shared" si="32"/>
        <v>3</v>
      </c>
      <c r="B165" s="53" t="str">
        <f>+$B$8</f>
        <v>Fivaz S</v>
      </c>
      <c r="C165" s="4"/>
      <c r="D165" s="4"/>
      <c r="E165" s="889"/>
      <c r="F165" s="4"/>
      <c r="G165" s="4"/>
      <c r="H165" s="4">
        <v>2</v>
      </c>
      <c r="I165" s="4"/>
      <c r="J165" s="4">
        <f t="shared" si="33"/>
        <v>2</v>
      </c>
      <c r="K165" s="4">
        <f>+E170</f>
        <v>4</v>
      </c>
      <c r="L165" s="4">
        <f t="shared" si="34"/>
        <v>0.5</v>
      </c>
      <c r="M165" s="142">
        <v>9.2388999999999992</v>
      </c>
      <c r="N165" s="4">
        <v>9</v>
      </c>
      <c r="O165" s="4">
        <v>37</v>
      </c>
    </row>
    <row r="166" spans="1:15" x14ac:dyDescent="0.25">
      <c r="A166" s="38">
        <f t="shared" si="32"/>
        <v>4</v>
      </c>
      <c r="B166" s="3" t="str">
        <f>+$B$9</f>
        <v>Coetzee J</v>
      </c>
      <c r="C166" s="4"/>
      <c r="D166" s="4"/>
      <c r="E166" s="4"/>
      <c r="F166" s="889"/>
      <c r="G166" s="4"/>
      <c r="H166" s="4"/>
      <c r="I166" s="4"/>
      <c r="J166" s="4">
        <f t="shared" si="33"/>
        <v>0</v>
      </c>
      <c r="K166" s="4">
        <f>+F170</f>
        <v>0</v>
      </c>
      <c r="L166" s="4" t="e">
        <f t="shared" si="34"/>
        <v>#DIV/0!</v>
      </c>
      <c r="M166" s="142">
        <v>10</v>
      </c>
      <c r="N166" s="4"/>
      <c r="O166" s="4">
        <v>0</v>
      </c>
    </row>
    <row r="167" spans="1:15" x14ac:dyDescent="0.25">
      <c r="A167" s="38">
        <f t="shared" si="32"/>
        <v>5</v>
      </c>
      <c r="B167" s="54" t="str">
        <f>+$B$10</f>
        <v>Brunette L</v>
      </c>
      <c r="C167" s="4"/>
      <c r="D167" s="4"/>
      <c r="E167" s="4"/>
      <c r="F167" s="4"/>
      <c r="G167" s="889"/>
      <c r="H167" s="4"/>
      <c r="I167" s="4"/>
      <c r="J167" s="4">
        <f t="shared" si="33"/>
        <v>0</v>
      </c>
      <c r="K167" s="4">
        <f>+G170</f>
        <v>0</v>
      </c>
      <c r="L167" s="4" t="e">
        <f t="shared" si="34"/>
        <v>#DIV/0!</v>
      </c>
      <c r="M167" s="142">
        <v>10</v>
      </c>
      <c r="N167" s="4"/>
      <c r="O167" s="4">
        <v>0</v>
      </c>
    </row>
    <row r="168" spans="1:15" x14ac:dyDescent="0.25">
      <c r="A168" s="38">
        <f t="shared" si="32"/>
        <v>6</v>
      </c>
      <c r="B168" s="55" t="str">
        <f>+$B$11</f>
        <v>Majoko N</v>
      </c>
      <c r="C168" s="4"/>
      <c r="D168" s="4"/>
      <c r="E168" s="4"/>
      <c r="F168" s="4"/>
      <c r="G168" s="4"/>
      <c r="H168" s="889"/>
      <c r="I168" s="4"/>
      <c r="J168" s="4">
        <f t="shared" si="33"/>
        <v>0</v>
      </c>
      <c r="K168" s="4">
        <f>+H170</f>
        <v>5</v>
      </c>
      <c r="L168" s="4">
        <f t="shared" si="34"/>
        <v>0</v>
      </c>
      <c r="M168" s="142">
        <v>10.041700000000001</v>
      </c>
      <c r="N168" s="4">
        <v>10</v>
      </c>
      <c r="O168" s="4">
        <v>17</v>
      </c>
    </row>
    <row r="169" spans="1:15" x14ac:dyDescent="0.25">
      <c r="A169" s="38">
        <f t="shared" si="32"/>
        <v>7</v>
      </c>
      <c r="B169" s="56" t="str">
        <f>+$B$12</f>
        <v>Markram J</v>
      </c>
      <c r="C169" s="4"/>
      <c r="D169" s="4"/>
      <c r="E169" s="4"/>
      <c r="F169" s="4"/>
      <c r="G169" s="4"/>
      <c r="H169" s="4">
        <v>1</v>
      </c>
      <c r="I169" s="889"/>
      <c r="J169" s="4">
        <f t="shared" si="33"/>
        <v>1</v>
      </c>
      <c r="K169" s="4">
        <f>+I170</f>
        <v>1</v>
      </c>
      <c r="L169" s="4">
        <f t="shared" si="34"/>
        <v>1</v>
      </c>
      <c r="M169" s="142">
        <v>10.1111</v>
      </c>
      <c r="N169" s="4">
        <v>8</v>
      </c>
      <c r="O169" s="4">
        <v>15</v>
      </c>
    </row>
    <row r="170" spans="1:15" x14ac:dyDescent="0.25">
      <c r="B170" t="s">
        <v>494</v>
      </c>
      <c r="C170" s="4">
        <f>+C163+C164+C165+C166+C167+C168+C169</f>
        <v>0</v>
      </c>
      <c r="D170" s="4">
        <f t="shared" ref="D170:I170" si="35">+D163+D164+D165+D166+D167+D168+D169</f>
        <v>0</v>
      </c>
      <c r="E170" s="4">
        <f t="shared" si="35"/>
        <v>4</v>
      </c>
      <c r="F170" s="4">
        <f t="shared" si="35"/>
        <v>0</v>
      </c>
      <c r="G170" s="4">
        <f t="shared" si="35"/>
        <v>0</v>
      </c>
      <c r="H170" s="4">
        <f t="shared" si="35"/>
        <v>5</v>
      </c>
      <c r="I170" s="4">
        <f t="shared" si="35"/>
        <v>1</v>
      </c>
      <c r="J170" s="38"/>
      <c r="K170" s="38"/>
      <c r="L170" s="38"/>
      <c r="M170" s="38"/>
      <c r="N170" s="38"/>
    </row>
    <row r="171" spans="1:15" x14ac:dyDescent="0.25">
      <c r="C171" s="197"/>
      <c r="D171" s="197"/>
      <c r="E171" s="197"/>
      <c r="F171" s="197"/>
      <c r="G171" s="197"/>
      <c r="H171" s="197"/>
      <c r="I171" s="197"/>
      <c r="J171" s="38"/>
      <c r="K171" s="38"/>
      <c r="L171" s="38"/>
      <c r="M171" s="38"/>
      <c r="N171" s="38"/>
    </row>
    <row r="172" spans="1:15" ht="18.75" x14ac:dyDescent="0.3">
      <c r="A172" s="911" t="s">
        <v>998</v>
      </c>
      <c r="B172" s="911"/>
      <c r="C172" s="920"/>
      <c r="D172" s="920"/>
      <c r="E172" s="920"/>
      <c r="F172" s="920"/>
      <c r="G172" s="920"/>
      <c r="H172" s="920"/>
      <c r="I172" s="920"/>
      <c r="J172" s="921"/>
      <c r="K172" s="38"/>
      <c r="L172" s="38"/>
      <c r="M172" s="38"/>
      <c r="N172" s="38"/>
    </row>
    <row r="173" spans="1:15" ht="18.75" x14ac:dyDescent="0.3">
      <c r="A173" s="911" t="s">
        <v>897</v>
      </c>
      <c r="B173" s="911"/>
      <c r="C173" s="911"/>
      <c r="D173" s="911"/>
      <c r="E173" s="911"/>
      <c r="F173" s="911"/>
      <c r="G173" s="911"/>
      <c r="H173" s="911"/>
      <c r="I173" s="911"/>
      <c r="J173" s="911"/>
    </row>
    <row r="175" spans="1:15" x14ac:dyDescent="0.25">
      <c r="A175" s="50"/>
      <c r="B175" s="50"/>
      <c r="C175" s="50"/>
      <c r="D175" s="50"/>
      <c r="E175" s="50"/>
      <c r="F175" s="50"/>
      <c r="G175" s="50"/>
      <c r="H175" s="50"/>
      <c r="I175" s="50"/>
    </row>
    <row r="177" spans="2:19" x14ac:dyDescent="0.25">
      <c r="C177" s="51" t="str">
        <f>+$B$6</f>
        <v>Ehlers N</v>
      </c>
      <c r="D177" s="52" t="str">
        <f>+$B$7</f>
        <v>Sarovic M</v>
      </c>
      <c r="E177" s="53" t="str">
        <f>+$B$8</f>
        <v>Fivaz S</v>
      </c>
      <c r="F177" s="3" t="str">
        <f>+$B$9</f>
        <v>Coetzee J</v>
      </c>
      <c r="G177" s="54" t="str">
        <f>+$B$10</f>
        <v>Brunette L</v>
      </c>
      <c r="H177" s="55" t="str">
        <f>+$B$11</f>
        <v>Majoko N</v>
      </c>
      <c r="I177" s="56" t="str">
        <f>+$B$12</f>
        <v>Markram J</v>
      </c>
    </row>
    <row r="178" spans="2:19" x14ac:dyDescent="0.25">
      <c r="B178" s="51" t="str">
        <f>+$B$6</f>
        <v>Ehlers N</v>
      </c>
      <c r="C178" s="889"/>
      <c r="D178" s="4"/>
      <c r="E178" s="4">
        <v>1</v>
      </c>
      <c r="F178" s="4"/>
      <c r="G178" s="4"/>
      <c r="H178" s="4">
        <v>1</v>
      </c>
      <c r="I178" s="4"/>
    </row>
    <row r="181" spans="2:19" x14ac:dyDescent="0.25">
      <c r="M181" s="38"/>
      <c r="N181" s="38"/>
      <c r="O181" s="38"/>
      <c r="P181" s="38"/>
      <c r="Q181" s="38"/>
      <c r="R181" s="38"/>
      <c r="S181" s="38"/>
    </row>
    <row r="182" spans="2:19" x14ac:dyDescent="0.25">
      <c r="M182" s="38"/>
      <c r="N182" s="38"/>
      <c r="O182" s="38"/>
      <c r="P182" s="38"/>
      <c r="Q182" s="38"/>
      <c r="R182" s="38"/>
      <c r="S182" s="38"/>
    </row>
    <row r="183" spans="2:19" x14ac:dyDescent="0.25">
      <c r="M183" s="38"/>
      <c r="N183" s="38"/>
      <c r="O183" s="38"/>
      <c r="P183" s="38"/>
      <c r="Q183" s="38"/>
      <c r="R183" s="38"/>
      <c r="S183" s="38"/>
    </row>
    <row r="184" spans="2:19" x14ac:dyDescent="0.25">
      <c r="M184" s="38"/>
      <c r="N184" s="38"/>
      <c r="O184" s="38"/>
      <c r="P184" s="38"/>
      <c r="Q184" s="38"/>
      <c r="R184" s="38"/>
      <c r="S184" s="38"/>
    </row>
    <row r="185" spans="2:19" x14ac:dyDescent="0.25">
      <c r="M185" s="38"/>
      <c r="N185" s="38"/>
      <c r="O185" s="38"/>
      <c r="P185" s="38"/>
      <c r="Q185" s="38"/>
      <c r="R185" s="38"/>
      <c r="S185" s="38"/>
    </row>
    <row r="186" spans="2:19" x14ac:dyDescent="0.25">
      <c r="M186" s="38"/>
      <c r="N186" s="38"/>
      <c r="O186" s="38"/>
      <c r="P186" s="38"/>
      <c r="Q186" s="38"/>
      <c r="R186" s="38"/>
      <c r="S186" s="38"/>
    </row>
    <row r="187" spans="2:19" x14ac:dyDescent="0.25">
      <c r="M187" s="38"/>
      <c r="N187" s="38"/>
      <c r="O187" s="38"/>
      <c r="P187" s="38"/>
      <c r="Q187" s="38"/>
      <c r="R187" s="38"/>
      <c r="S187" s="38"/>
    </row>
    <row r="188" spans="2:19" x14ac:dyDescent="0.25">
      <c r="M188" s="38"/>
      <c r="N188" s="38"/>
      <c r="O188" s="38"/>
      <c r="P188" s="38"/>
      <c r="Q188" s="38"/>
      <c r="R188" s="38"/>
      <c r="S188" s="38"/>
    </row>
    <row r="189" spans="2:19" x14ac:dyDescent="0.25">
      <c r="M189" s="38"/>
      <c r="N189" s="38"/>
      <c r="O189" s="38"/>
      <c r="P189" s="38"/>
      <c r="Q189" s="38"/>
      <c r="R189" s="38"/>
      <c r="S189" s="38"/>
    </row>
    <row r="190" spans="2:19" x14ac:dyDescent="0.25">
      <c r="M190" s="38"/>
      <c r="N190" s="38"/>
      <c r="O190" s="38"/>
      <c r="P190" s="38"/>
      <c r="Q190" s="38"/>
      <c r="R190" s="38"/>
      <c r="S190" s="38"/>
    </row>
    <row r="191" spans="2:19" x14ac:dyDescent="0.25">
      <c r="M191" s="38"/>
      <c r="N191" s="38"/>
      <c r="O191" s="38"/>
      <c r="P191" s="38"/>
      <c r="Q191" s="38"/>
      <c r="R191" s="38"/>
      <c r="S191" s="38"/>
    </row>
    <row r="192" spans="2:19" x14ac:dyDescent="0.25">
      <c r="M192" s="38"/>
      <c r="N192" s="38"/>
      <c r="O192" s="38"/>
      <c r="P192" s="38"/>
      <c r="Q192" s="38"/>
      <c r="R192" s="38"/>
      <c r="S192" s="38"/>
    </row>
    <row r="193" spans="1:19" x14ac:dyDescent="0.25">
      <c r="M193" s="38"/>
      <c r="N193" s="38"/>
      <c r="O193" s="38"/>
      <c r="P193" s="38"/>
      <c r="Q193" s="38"/>
      <c r="R193" s="38"/>
      <c r="S193" s="38"/>
    </row>
    <row r="195" spans="1:19" x14ac:dyDescent="0.25">
      <c r="M195" s="38"/>
      <c r="N195" s="38"/>
      <c r="O195" s="38"/>
      <c r="P195" s="38"/>
      <c r="Q195" s="38"/>
      <c r="R195" s="38"/>
      <c r="S195" s="38"/>
    </row>
    <row r="196" spans="1:19" x14ac:dyDescent="0.25">
      <c r="A196" t="s">
        <v>890</v>
      </c>
      <c r="B196" s="38"/>
      <c r="C196" s="38"/>
      <c r="D196" s="38"/>
      <c r="E196" s="38"/>
      <c r="F196" s="38"/>
      <c r="G196" s="38"/>
      <c r="M196" s="38"/>
      <c r="N196" s="38"/>
      <c r="O196" s="38"/>
      <c r="P196" s="38"/>
      <c r="Q196" s="38"/>
      <c r="R196" s="38"/>
      <c r="S196" s="38"/>
    </row>
    <row r="197" spans="1:19" x14ac:dyDescent="0.25">
      <c r="A197" t="s">
        <v>887</v>
      </c>
      <c r="B197" s="38"/>
      <c r="C197" s="38"/>
      <c r="D197" s="38"/>
      <c r="E197" s="38"/>
      <c r="F197" s="38"/>
      <c r="G197" s="38"/>
      <c r="M197" s="38"/>
      <c r="N197" s="38"/>
      <c r="O197" s="38"/>
      <c r="P197" s="38"/>
      <c r="Q197" s="38"/>
      <c r="R197" s="38"/>
      <c r="S197" s="38"/>
    </row>
    <row r="198" spans="1:19" x14ac:dyDescent="0.25">
      <c r="B198" s="51" t="str">
        <f>+$B$6</f>
        <v>Ehlers N</v>
      </c>
      <c r="C198" s="52" t="str">
        <f>+$B$7</f>
        <v>Sarovic M</v>
      </c>
      <c r="D198" s="53" t="str">
        <f>+$B$8</f>
        <v>Fivaz S</v>
      </c>
      <c r="E198" s="3" t="str">
        <f>+$B$9</f>
        <v>Coetzee J</v>
      </c>
      <c r="F198" s="54" t="str">
        <f>+$B$10</f>
        <v>Brunette L</v>
      </c>
      <c r="G198" s="55" t="str">
        <f>+$B$11</f>
        <v>Majoko N</v>
      </c>
      <c r="H198" s="56" t="str">
        <f>+$B$12</f>
        <v>Markram J</v>
      </c>
      <c r="M198" s="38"/>
      <c r="N198" s="38"/>
      <c r="O198" s="38"/>
      <c r="P198" s="38"/>
      <c r="Q198" s="38"/>
      <c r="R198" s="38"/>
      <c r="S198" s="38"/>
    </row>
    <row r="199" spans="1:19" x14ac:dyDescent="0.25">
      <c r="A199" s="51" t="str">
        <f>+$B$6</f>
        <v>Ehlers N</v>
      </c>
      <c r="B199" s="889"/>
      <c r="C199" s="4"/>
      <c r="D199" s="4">
        <v>1</v>
      </c>
      <c r="E199" s="4"/>
      <c r="F199" s="4"/>
      <c r="G199" s="4">
        <v>1</v>
      </c>
      <c r="H199" s="4"/>
      <c r="M199" s="38"/>
      <c r="N199" s="38"/>
      <c r="O199" s="38"/>
      <c r="P199" s="38"/>
      <c r="Q199" s="38"/>
      <c r="R199" s="38"/>
      <c r="S199" s="38"/>
    </row>
    <row r="200" spans="1:19" x14ac:dyDescent="0.25">
      <c r="A200" s="197" t="s">
        <v>212</v>
      </c>
      <c r="B200" s="38"/>
      <c r="C200" s="38"/>
      <c r="D200" s="203">
        <v>42448</v>
      </c>
      <c r="E200" s="38"/>
      <c r="F200" s="38"/>
      <c r="G200" s="203">
        <v>42448</v>
      </c>
      <c r="H200" s="38"/>
      <c r="M200" s="38"/>
      <c r="N200" s="38"/>
      <c r="O200" s="38"/>
      <c r="P200" s="38"/>
      <c r="Q200" s="38"/>
      <c r="R200" s="38"/>
      <c r="S200" s="38"/>
    </row>
    <row r="201" spans="1:19" x14ac:dyDescent="0.25">
      <c r="A201" s="253" t="s">
        <v>885</v>
      </c>
      <c r="B201" s="253"/>
      <c r="C201" s="253"/>
      <c r="D201" s="4">
        <v>3</v>
      </c>
      <c r="E201" s="38"/>
      <c r="F201" s="38"/>
      <c r="G201" s="4">
        <v>2</v>
      </c>
      <c r="H201" s="38"/>
      <c r="M201" s="38"/>
      <c r="N201" s="38"/>
      <c r="O201" s="38"/>
      <c r="P201" s="38"/>
      <c r="Q201" s="38"/>
      <c r="R201" s="38"/>
      <c r="S201" s="38"/>
    </row>
    <row r="202" spans="1:19" x14ac:dyDescent="0.25">
      <c r="A202" s="197"/>
      <c r="B202" s="197"/>
      <c r="C202" s="197"/>
      <c r="D202" s="197"/>
      <c r="E202" s="38"/>
      <c r="F202" s="38"/>
      <c r="G202" s="197"/>
      <c r="H202" s="38"/>
      <c r="M202" s="38"/>
      <c r="N202" s="38"/>
      <c r="O202" s="38"/>
      <c r="P202" s="38"/>
      <c r="Q202" s="38"/>
      <c r="R202" s="38"/>
      <c r="S202" s="38"/>
    </row>
    <row r="203" spans="1:19" x14ac:dyDescent="0.25">
      <c r="A203" t="s">
        <v>945</v>
      </c>
      <c r="M203" s="38"/>
      <c r="N203" s="38"/>
      <c r="O203" s="38"/>
      <c r="P203" s="38"/>
      <c r="Q203" s="38"/>
      <c r="R203" s="38"/>
      <c r="S203" s="38"/>
    </row>
    <row r="204" spans="1:19" ht="15.75" thickBot="1" x14ac:dyDescent="0.3">
      <c r="A204" t="s">
        <v>911</v>
      </c>
      <c r="M204" s="38"/>
      <c r="N204" s="38"/>
      <c r="O204" s="38"/>
      <c r="P204" s="38"/>
      <c r="Q204" s="38"/>
      <c r="R204" s="38"/>
      <c r="S204" s="38"/>
    </row>
    <row r="205" spans="1:19" x14ac:dyDescent="0.25">
      <c r="A205" t="s">
        <v>912</v>
      </c>
      <c r="C205" s="926" t="s">
        <v>115</v>
      </c>
      <c r="D205" s="927" t="s">
        <v>913</v>
      </c>
      <c r="E205" s="928" t="s">
        <v>231</v>
      </c>
      <c r="F205" s="929" t="s">
        <v>914</v>
      </c>
      <c r="G205" s="930" t="s">
        <v>915</v>
      </c>
      <c r="H205" s="931" t="s">
        <v>895</v>
      </c>
      <c r="I205" s="932" t="s">
        <v>916</v>
      </c>
      <c r="J205" s="933" t="s">
        <v>917</v>
      </c>
      <c r="K205" s="934" t="s">
        <v>917</v>
      </c>
      <c r="M205" s="38"/>
      <c r="N205" s="38"/>
      <c r="O205" s="38"/>
      <c r="P205" s="38"/>
      <c r="Q205" s="38"/>
      <c r="R205" s="38"/>
      <c r="S205" s="38"/>
    </row>
    <row r="206" spans="1:19" x14ac:dyDescent="0.25">
      <c r="C206" s="935" t="s">
        <v>64</v>
      </c>
      <c r="D206" s="936" t="s">
        <v>231</v>
      </c>
      <c r="E206" s="937" t="s">
        <v>918</v>
      </c>
      <c r="F206" s="938" t="s">
        <v>919</v>
      </c>
      <c r="G206" s="939" t="s">
        <v>920</v>
      </c>
      <c r="H206" s="940" t="s">
        <v>221</v>
      </c>
      <c r="I206" s="941" t="s">
        <v>921</v>
      </c>
      <c r="J206" s="197" t="s">
        <v>922</v>
      </c>
      <c r="K206" s="113" t="s">
        <v>918</v>
      </c>
      <c r="M206" s="38"/>
      <c r="N206" s="38"/>
      <c r="O206" s="38"/>
      <c r="P206" s="38"/>
      <c r="Q206" s="38"/>
      <c r="R206" s="38"/>
      <c r="S206" s="38"/>
    </row>
    <row r="207" spans="1:19" x14ac:dyDescent="0.25">
      <c r="C207" s="935" t="s">
        <v>918</v>
      </c>
      <c r="D207" s="942" t="s">
        <v>923</v>
      </c>
      <c r="E207" s="937" t="s">
        <v>924</v>
      </c>
      <c r="F207" s="938" t="s">
        <v>925</v>
      </c>
      <c r="G207" s="939" t="s">
        <v>918</v>
      </c>
      <c r="H207" s="940" t="s">
        <v>926</v>
      </c>
      <c r="I207" s="941" t="s">
        <v>211</v>
      </c>
      <c r="J207" s="197" t="s">
        <v>927</v>
      </c>
      <c r="K207" s="113"/>
      <c r="M207" s="38"/>
      <c r="N207" s="38"/>
      <c r="O207" s="38"/>
      <c r="P207" s="38"/>
      <c r="Q207" s="38"/>
      <c r="R207" s="38"/>
      <c r="S207" s="38"/>
    </row>
    <row r="208" spans="1:19" x14ac:dyDescent="0.25">
      <c r="C208" s="943">
        <v>42602</v>
      </c>
      <c r="D208" s="942" t="s">
        <v>928</v>
      </c>
      <c r="E208" s="944">
        <v>42602</v>
      </c>
      <c r="F208" s="945">
        <v>42602</v>
      </c>
      <c r="G208" s="939" t="s">
        <v>929</v>
      </c>
      <c r="H208" s="940" t="s">
        <v>930</v>
      </c>
      <c r="I208" s="941" t="s">
        <v>918</v>
      </c>
      <c r="J208" s="197"/>
      <c r="K208" s="113"/>
      <c r="M208" s="38"/>
      <c r="N208" s="38"/>
      <c r="O208" s="38"/>
      <c r="P208" s="38"/>
      <c r="Q208" s="38"/>
      <c r="R208" s="38"/>
      <c r="S208" s="38"/>
    </row>
    <row r="209" spans="1:19" x14ac:dyDescent="0.25">
      <c r="A209" s="486" t="s">
        <v>931</v>
      </c>
      <c r="B209" s="487" t="s">
        <v>2</v>
      </c>
      <c r="C209" s="935" t="s">
        <v>924</v>
      </c>
      <c r="D209" s="946">
        <v>42602</v>
      </c>
      <c r="E209" s="947"/>
      <c r="F209" s="938" t="s">
        <v>924</v>
      </c>
      <c r="G209" s="948">
        <v>42602</v>
      </c>
      <c r="H209" s="949">
        <v>42014</v>
      </c>
      <c r="I209" s="950">
        <v>42602</v>
      </c>
      <c r="J209" s="951">
        <v>42602</v>
      </c>
      <c r="K209" s="952">
        <v>42602</v>
      </c>
      <c r="M209" s="38"/>
      <c r="N209" s="38"/>
      <c r="O209" s="38"/>
      <c r="P209" s="38"/>
      <c r="Q209" s="38"/>
      <c r="R209" s="38"/>
      <c r="S209" s="38"/>
    </row>
    <row r="210" spans="1:19" x14ac:dyDescent="0.25">
      <c r="A210" s="14" t="s">
        <v>14</v>
      </c>
      <c r="B210" s="13" t="s">
        <v>15</v>
      </c>
      <c r="C210" s="249">
        <v>109</v>
      </c>
      <c r="D210" s="4">
        <v>2</v>
      </c>
      <c r="E210" s="953">
        <v>45</v>
      </c>
      <c r="F210" s="954">
        <v>1</v>
      </c>
      <c r="G210" s="955">
        <v>53</v>
      </c>
      <c r="H210" s="956">
        <v>12</v>
      </c>
      <c r="I210" s="957">
        <v>1</v>
      </c>
      <c r="J210" s="183">
        <v>40.333333333333336</v>
      </c>
      <c r="K210" s="586">
        <v>31</v>
      </c>
      <c r="M210" s="38"/>
      <c r="N210" s="38"/>
      <c r="O210" s="38"/>
      <c r="P210" s="38"/>
      <c r="Q210" s="38"/>
      <c r="R210" s="38"/>
      <c r="S210" s="38"/>
    </row>
    <row r="211" spans="1:19" x14ac:dyDescent="0.25">
      <c r="A211" s="197"/>
      <c r="B211" s="197"/>
      <c r="C211" s="197"/>
      <c r="D211" s="197"/>
      <c r="E211" s="38"/>
      <c r="F211" s="38"/>
      <c r="G211" s="197"/>
      <c r="H211" s="38"/>
      <c r="M211" s="38"/>
      <c r="N211" s="38"/>
      <c r="O211" s="38"/>
      <c r="P211" s="38"/>
      <c r="Q211" s="38"/>
      <c r="R211" s="38"/>
      <c r="S211" s="38"/>
    </row>
    <row r="212" spans="1:19" x14ac:dyDescent="0.25">
      <c r="A212" s="50"/>
      <c r="B212" s="50"/>
      <c r="C212" s="50"/>
      <c r="D212" s="50"/>
      <c r="E212" s="50"/>
      <c r="F212" s="50"/>
      <c r="G212" s="50"/>
      <c r="H212" s="50"/>
      <c r="I212" s="50"/>
    </row>
    <row r="214" spans="1:19" x14ac:dyDescent="0.25">
      <c r="C214" s="51" t="str">
        <f>+$B$6</f>
        <v>Ehlers N</v>
      </c>
      <c r="D214" s="52" t="str">
        <f>+$B$7</f>
        <v>Sarovic M</v>
      </c>
      <c r="E214" s="53" t="str">
        <f>+$B$8</f>
        <v>Fivaz S</v>
      </c>
      <c r="F214" s="3" t="str">
        <f>+$B$9</f>
        <v>Coetzee J</v>
      </c>
      <c r="G214" s="54" t="str">
        <f>+$B$10</f>
        <v>Brunette L</v>
      </c>
      <c r="H214" s="55" t="str">
        <f>+$B$11</f>
        <v>Majoko N</v>
      </c>
      <c r="I214" s="56" t="str">
        <f>+$B$12</f>
        <v>Markram J</v>
      </c>
    </row>
    <row r="215" spans="1:19" x14ac:dyDescent="0.25">
      <c r="B215" s="52" t="str">
        <f>+$B$7</f>
        <v>Sarovic M</v>
      </c>
      <c r="C215" s="4"/>
      <c r="D215" s="889"/>
      <c r="E215" s="4">
        <v>3</v>
      </c>
      <c r="F215" s="4"/>
      <c r="G215" s="4"/>
      <c r="H215" s="4">
        <v>1</v>
      </c>
      <c r="I215" s="4">
        <v>1</v>
      </c>
    </row>
    <row r="222" spans="1:19" x14ac:dyDescent="0.25">
      <c r="M222" s="38"/>
      <c r="N222" s="38"/>
      <c r="O222" s="38"/>
      <c r="P222" s="38"/>
      <c r="Q222" s="38"/>
      <c r="R222" s="38"/>
      <c r="S222" s="38"/>
    </row>
    <row r="223" spans="1:19" x14ac:dyDescent="0.25">
      <c r="M223" s="38"/>
      <c r="N223" s="38"/>
      <c r="O223" s="38"/>
      <c r="P223" s="38"/>
      <c r="Q223" s="38"/>
      <c r="R223" s="38"/>
      <c r="S223" s="38"/>
    </row>
    <row r="224" spans="1:19" x14ac:dyDescent="0.25">
      <c r="M224" s="38"/>
      <c r="N224" s="38"/>
      <c r="O224" s="38"/>
      <c r="P224" s="38"/>
      <c r="Q224" s="38"/>
      <c r="R224" s="38"/>
      <c r="S224" s="38"/>
    </row>
    <row r="225" spans="1:19" x14ac:dyDescent="0.25">
      <c r="M225" s="38"/>
      <c r="N225" s="38"/>
      <c r="O225" s="38"/>
      <c r="P225" s="38"/>
      <c r="Q225" s="38"/>
      <c r="R225" s="38"/>
      <c r="S225" s="38"/>
    </row>
    <row r="226" spans="1:19" x14ac:dyDescent="0.25">
      <c r="M226" s="38"/>
      <c r="N226" s="38"/>
      <c r="O226" s="38"/>
      <c r="P226" s="38"/>
      <c r="Q226" s="38"/>
      <c r="R226" s="38"/>
      <c r="S226" s="38"/>
    </row>
    <row r="227" spans="1:19" x14ac:dyDescent="0.25">
      <c r="M227" s="38"/>
      <c r="N227" s="38"/>
      <c r="O227" s="38"/>
      <c r="P227" s="38"/>
      <c r="Q227" s="38"/>
      <c r="R227" s="38"/>
      <c r="S227" s="38"/>
    </row>
    <row r="228" spans="1:19" x14ac:dyDescent="0.25">
      <c r="M228" s="38"/>
      <c r="N228" s="38"/>
      <c r="O228" s="38"/>
      <c r="P228" s="38"/>
      <c r="Q228" s="38"/>
      <c r="R228" s="38"/>
      <c r="S228" s="38"/>
    </row>
    <row r="229" spans="1:19" x14ac:dyDescent="0.25">
      <c r="M229" s="38"/>
      <c r="N229" s="38"/>
      <c r="O229" s="38"/>
      <c r="P229" s="38"/>
      <c r="Q229" s="38"/>
      <c r="R229" s="38"/>
      <c r="S229" s="38"/>
    </row>
    <row r="230" spans="1:19" x14ac:dyDescent="0.25">
      <c r="M230" s="38"/>
      <c r="N230" s="38"/>
      <c r="O230" s="38"/>
      <c r="P230" s="38"/>
      <c r="Q230" s="38"/>
      <c r="R230" s="38"/>
      <c r="S230" s="38"/>
    </row>
    <row r="232" spans="1:19" x14ac:dyDescent="0.25">
      <c r="M232" s="38"/>
      <c r="N232" s="38"/>
      <c r="O232" s="38"/>
      <c r="P232" s="38"/>
      <c r="Q232" s="38"/>
      <c r="R232" s="38"/>
      <c r="S232" s="38"/>
    </row>
    <row r="233" spans="1:19" x14ac:dyDescent="0.25">
      <c r="A233" t="s">
        <v>890</v>
      </c>
      <c r="B233" s="38"/>
      <c r="C233" s="38"/>
      <c r="D233" s="38"/>
      <c r="E233" s="38"/>
      <c r="F233" s="38"/>
      <c r="G233" s="38"/>
      <c r="H233" s="38"/>
      <c r="M233" s="38"/>
      <c r="N233" s="38"/>
      <c r="O233" s="38"/>
      <c r="P233" s="38"/>
      <c r="Q233" s="38"/>
      <c r="R233" s="38"/>
      <c r="S233" s="38"/>
    </row>
    <row r="234" spans="1:19" x14ac:dyDescent="0.25">
      <c r="A234" t="s">
        <v>887</v>
      </c>
      <c r="B234" s="38"/>
      <c r="C234" s="38"/>
      <c r="D234" s="38"/>
      <c r="E234" s="38"/>
      <c r="F234" s="38"/>
      <c r="G234" s="38"/>
      <c r="H234" s="38"/>
      <c r="M234" s="38"/>
      <c r="N234" s="38"/>
      <c r="O234" s="38"/>
      <c r="P234" s="38"/>
      <c r="Q234" s="38"/>
      <c r="R234" s="38"/>
      <c r="S234" s="38"/>
    </row>
    <row r="235" spans="1:19" x14ac:dyDescent="0.25">
      <c r="B235" s="909" t="str">
        <f>+$B$6</f>
        <v>Ehlers N</v>
      </c>
      <c r="C235" s="894" t="str">
        <f>+$B$7</f>
        <v>Sarovic M</v>
      </c>
      <c r="D235" s="895" t="str">
        <f>+$B$8</f>
        <v>Fivaz S</v>
      </c>
      <c r="E235" s="900" t="str">
        <f>+$B$9</f>
        <v>Coetzee J</v>
      </c>
      <c r="F235" s="897" t="str">
        <f>+$B$10</f>
        <v>Brunette L</v>
      </c>
      <c r="G235" s="907" t="str">
        <f>+$B$11</f>
        <v>Majoko N</v>
      </c>
      <c r="H235" s="908" t="str">
        <f>+$B$12</f>
        <v>Markram J</v>
      </c>
      <c r="M235" s="38"/>
      <c r="N235" s="38"/>
      <c r="O235" s="38"/>
      <c r="P235" s="38"/>
      <c r="Q235" s="38"/>
      <c r="R235" s="38"/>
      <c r="S235" s="38"/>
    </row>
    <row r="236" spans="1:19" x14ac:dyDescent="0.25">
      <c r="A236" s="52" t="str">
        <f>+$B$7</f>
        <v>Sarovic M</v>
      </c>
      <c r="B236" s="4"/>
      <c r="C236" s="889"/>
      <c r="D236" s="4">
        <v>3</v>
      </c>
      <c r="E236" s="4"/>
      <c r="F236" s="4"/>
      <c r="G236" s="4">
        <v>1</v>
      </c>
      <c r="H236" s="4">
        <v>1</v>
      </c>
      <c r="M236" s="38"/>
      <c r="N236" s="38"/>
      <c r="O236" s="38"/>
      <c r="P236" s="38"/>
      <c r="Q236" s="38"/>
      <c r="R236" s="38"/>
      <c r="S236" s="38"/>
    </row>
    <row r="237" spans="1:19" x14ac:dyDescent="0.25">
      <c r="A237" s="197" t="s">
        <v>212</v>
      </c>
      <c r="B237" s="38"/>
      <c r="C237" s="38"/>
      <c r="D237" s="203">
        <v>42420</v>
      </c>
      <c r="E237" s="38"/>
      <c r="F237" s="38"/>
      <c r="G237" s="203">
        <v>42420</v>
      </c>
      <c r="H237" s="203">
        <v>42560</v>
      </c>
      <c r="M237" s="38"/>
      <c r="N237" s="38"/>
      <c r="O237" s="38"/>
      <c r="P237" s="38"/>
      <c r="Q237" s="38"/>
      <c r="R237" s="38"/>
      <c r="S237" s="38"/>
    </row>
    <row r="238" spans="1:19" x14ac:dyDescent="0.25">
      <c r="A238" s="253" t="s">
        <v>885</v>
      </c>
      <c r="B238" s="253"/>
      <c r="C238" s="253"/>
      <c r="D238" s="4">
        <v>1</v>
      </c>
      <c r="E238" s="38"/>
      <c r="F238" s="38"/>
      <c r="G238" s="4">
        <v>0</v>
      </c>
      <c r="H238" s="4">
        <v>0</v>
      </c>
      <c r="M238" s="38"/>
      <c r="N238" s="38"/>
      <c r="O238" s="38"/>
      <c r="P238" s="38"/>
      <c r="Q238" s="38"/>
      <c r="R238" s="38"/>
      <c r="S238" s="38"/>
    </row>
    <row r="239" spans="1:19" x14ac:dyDescent="0.25">
      <c r="A239" s="197" t="s">
        <v>212</v>
      </c>
      <c r="B239" s="38"/>
      <c r="C239" s="38"/>
      <c r="D239" s="203">
        <v>42546</v>
      </c>
      <c r="E239" s="38"/>
      <c r="F239" s="38"/>
      <c r="G239" s="38"/>
      <c r="H239" s="38"/>
      <c r="M239" s="38"/>
      <c r="N239" s="38"/>
      <c r="O239" s="38"/>
      <c r="P239" s="38"/>
      <c r="Q239" s="38"/>
      <c r="R239" s="38"/>
      <c r="S239" s="38"/>
    </row>
    <row r="240" spans="1:19" x14ac:dyDescent="0.25">
      <c r="A240" s="253" t="s">
        <v>885</v>
      </c>
      <c r="B240" s="253"/>
      <c r="C240" s="253"/>
      <c r="D240" s="4">
        <v>0</v>
      </c>
      <c r="E240" s="38"/>
      <c r="F240" s="38"/>
      <c r="G240" s="38"/>
      <c r="H240" s="38"/>
      <c r="M240" s="38"/>
      <c r="N240" s="38"/>
      <c r="O240" s="38"/>
      <c r="P240" s="38"/>
      <c r="Q240" s="38"/>
      <c r="R240" s="38"/>
      <c r="S240" s="38"/>
    </row>
    <row r="241" spans="1:19" x14ac:dyDescent="0.25">
      <c r="A241" s="197" t="s">
        <v>212</v>
      </c>
      <c r="B241" s="38"/>
      <c r="C241" s="38"/>
      <c r="D241" s="203">
        <v>42548</v>
      </c>
      <c r="E241" s="38"/>
      <c r="F241" s="38"/>
      <c r="G241" s="38"/>
      <c r="H241" s="38"/>
      <c r="M241" s="38"/>
      <c r="N241" s="38"/>
      <c r="O241" s="38"/>
      <c r="P241" s="38"/>
      <c r="Q241" s="38"/>
      <c r="R241" s="38"/>
      <c r="S241" s="38"/>
    </row>
    <row r="242" spans="1:19" x14ac:dyDescent="0.25">
      <c r="A242" s="253" t="s">
        <v>885</v>
      </c>
      <c r="B242" s="253"/>
      <c r="C242" s="253"/>
      <c r="D242" s="4">
        <v>0</v>
      </c>
      <c r="E242" s="38"/>
      <c r="F242" s="38"/>
      <c r="G242" s="38"/>
      <c r="H242" s="38"/>
      <c r="M242" s="38"/>
      <c r="N242" s="38"/>
      <c r="O242" s="38"/>
      <c r="P242" s="38"/>
      <c r="Q242" s="38"/>
      <c r="R242" s="38"/>
      <c r="S242" s="38"/>
    </row>
    <row r="243" spans="1:19" x14ac:dyDescent="0.25">
      <c r="A243" s="197"/>
      <c r="B243" s="197"/>
      <c r="C243" s="197"/>
      <c r="D243" s="197"/>
      <c r="E243" s="38"/>
      <c r="F243" s="38"/>
      <c r="G243" s="38"/>
      <c r="H243" s="38"/>
      <c r="M243" s="38"/>
      <c r="N243" s="38"/>
      <c r="O243" s="38"/>
      <c r="P243" s="38"/>
      <c r="Q243" s="38"/>
      <c r="R243" s="38"/>
      <c r="S243" s="38"/>
    </row>
    <row r="244" spans="1:19" x14ac:dyDescent="0.25">
      <c r="A244" t="s">
        <v>945</v>
      </c>
      <c r="M244" s="38"/>
      <c r="N244" s="38"/>
      <c r="O244" s="38"/>
      <c r="P244" s="38"/>
      <c r="Q244" s="38"/>
      <c r="R244" s="38"/>
      <c r="S244" s="38"/>
    </row>
    <row r="245" spans="1:19" ht="15.75" thickBot="1" x14ac:dyDescent="0.3">
      <c r="A245" t="s">
        <v>911</v>
      </c>
      <c r="M245" s="38"/>
      <c r="N245" s="38"/>
      <c r="O245" s="38"/>
      <c r="P245" s="38"/>
      <c r="Q245" s="38"/>
      <c r="R245" s="38"/>
      <c r="S245" s="38"/>
    </row>
    <row r="246" spans="1:19" x14ac:dyDescent="0.25">
      <c r="A246" t="s">
        <v>912</v>
      </c>
      <c r="C246" s="926" t="s">
        <v>115</v>
      </c>
      <c r="D246" s="927" t="s">
        <v>913</v>
      </c>
      <c r="E246" s="928" t="s">
        <v>231</v>
      </c>
      <c r="F246" s="929" t="s">
        <v>914</v>
      </c>
      <c r="G246" s="930" t="s">
        <v>915</v>
      </c>
      <c r="H246" s="931" t="s">
        <v>895</v>
      </c>
      <c r="I246" s="932" t="s">
        <v>916</v>
      </c>
      <c r="J246" s="933" t="s">
        <v>917</v>
      </c>
      <c r="K246" s="934" t="s">
        <v>917</v>
      </c>
      <c r="M246" s="38"/>
      <c r="N246" s="38"/>
      <c r="O246" s="38"/>
      <c r="P246" s="38"/>
      <c r="Q246" s="38"/>
      <c r="R246" s="38"/>
      <c r="S246" s="38"/>
    </row>
    <row r="247" spans="1:19" x14ac:dyDescent="0.25">
      <c r="C247" s="935" t="s">
        <v>64</v>
      </c>
      <c r="D247" s="936" t="s">
        <v>231</v>
      </c>
      <c r="E247" s="937" t="s">
        <v>918</v>
      </c>
      <c r="F247" s="938" t="s">
        <v>919</v>
      </c>
      <c r="G247" s="939" t="s">
        <v>920</v>
      </c>
      <c r="H247" s="940" t="s">
        <v>221</v>
      </c>
      <c r="I247" s="941" t="s">
        <v>921</v>
      </c>
      <c r="J247" s="197" t="s">
        <v>922</v>
      </c>
      <c r="K247" s="113" t="s">
        <v>918</v>
      </c>
      <c r="M247" s="38"/>
      <c r="N247" s="38"/>
      <c r="O247" s="38"/>
      <c r="P247" s="38"/>
      <c r="Q247" s="38"/>
      <c r="R247" s="38"/>
      <c r="S247" s="38"/>
    </row>
    <row r="248" spans="1:19" x14ac:dyDescent="0.25">
      <c r="C248" s="935" t="s">
        <v>918</v>
      </c>
      <c r="D248" s="942" t="s">
        <v>923</v>
      </c>
      <c r="E248" s="937" t="s">
        <v>924</v>
      </c>
      <c r="F248" s="938" t="s">
        <v>925</v>
      </c>
      <c r="G248" s="939" t="s">
        <v>918</v>
      </c>
      <c r="H248" s="940" t="s">
        <v>926</v>
      </c>
      <c r="I248" s="941" t="s">
        <v>211</v>
      </c>
      <c r="J248" s="197" t="s">
        <v>927</v>
      </c>
      <c r="K248" s="113"/>
      <c r="M248" s="38"/>
      <c r="N248" s="38"/>
      <c r="O248" s="38"/>
      <c r="P248" s="38"/>
      <c r="Q248" s="38"/>
      <c r="R248" s="38"/>
      <c r="S248" s="38"/>
    </row>
    <row r="249" spans="1:19" x14ac:dyDescent="0.25">
      <c r="C249" s="943">
        <v>42602</v>
      </c>
      <c r="D249" s="942" t="s">
        <v>928</v>
      </c>
      <c r="E249" s="944">
        <v>42602</v>
      </c>
      <c r="F249" s="945">
        <v>42602</v>
      </c>
      <c r="G249" s="939" t="s">
        <v>929</v>
      </c>
      <c r="H249" s="940" t="s">
        <v>930</v>
      </c>
      <c r="I249" s="941" t="s">
        <v>918</v>
      </c>
      <c r="J249" s="197"/>
      <c r="K249" s="113"/>
      <c r="M249" s="38"/>
      <c r="N249" s="38"/>
      <c r="O249" s="38"/>
      <c r="P249" s="38"/>
      <c r="Q249" s="38"/>
      <c r="R249" s="38"/>
      <c r="S249" s="38"/>
    </row>
    <row r="250" spans="1:19" x14ac:dyDescent="0.25">
      <c r="A250" s="486" t="s">
        <v>931</v>
      </c>
      <c r="B250" s="487" t="s">
        <v>2</v>
      </c>
      <c r="C250" s="935" t="s">
        <v>924</v>
      </c>
      <c r="D250" s="946">
        <v>42602</v>
      </c>
      <c r="E250" s="947"/>
      <c r="F250" s="938" t="s">
        <v>924</v>
      </c>
      <c r="G250" s="948">
        <v>42602</v>
      </c>
      <c r="H250" s="949">
        <v>42014</v>
      </c>
      <c r="I250" s="950">
        <v>42602</v>
      </c>
      <c r="J250" s="951">
        <v>42602</v>
      </c>
      <c r="K250" s="952">
        <v>42602</v>
      </c>
      <c r="M250" s="38"/>
      <c r="N250" s="38"/>
      <c r="O250" s="38"/>
      <c r="P250" s="38"/>
      <c r="Q250" s="38"/>
      <c r="R250" s="38"/>
      <c r="S250" s="38"/>
    </row>
    <row r="251" spans="1:19" x14ac:dyDescent="0.25">
      <c r="A251" s="789" t="s">
        <v>41</v>
      </c>
      <c r="B251" s="13" t="s">
        <v>42</v>
      </c>
      <c r="C251" s="249">
        <v>138</v>
      </c>
      <c r="D251" s="4">
        <v>133</v>
      </c>
      <c r="E251" s="953">
        <v>138</v>
      </c>
      <c r="F251" s="954">
        <v>98</v>
      </c>
      <c r="G251" s="955">
        <v>42</v>
      </c>
      <c r="H251" s="956">
        <v>16</v>
      </c>
      <c r="I251" s="957">
        <v>106</v>
      </c>
      <c r="J251" s="183">
        <v>134.5</v>
      </c>
      <c r="K251" s="586">
        <v>145</v>
      </c>
      <c r="M251" s="38"/>
      <c r="N251" s="38"/>
      <c r="O251" s="38"/>
      <c r="P251" s="38"/>
      <c r="Q251" s="38"/>
      <c r="R251" s="38"/>
      <c r="S251" s="38"/>
    </row>
    <row r="252" spans="1:19" x14ac:dyDescent="0.25">
      <c r="A252" s="197"/>
      <c r="B252" s="197"/>
      <c r="C252" s="197"/>
      <c r="D252" s="197"/>
      <c r="E252" s="38"/>
      <c r="F252" s="38"/>
      <c r="G252" s="38"/>
      <c r="H252" s="38"/>
      <c r="M252" s="38"/>
      <c r="N252" s="38"/>
      <c r="O252" s="38"/>
      <c r="P252" s="38"/>
      <c r="Q252" s="38"/>
      <c r="R252" s="38"/>
      <c r="S252" s="38"/>
    </row>
    <row r="253" spans="1:19" x14ac:dyDescent="0.25">
      <c r="A253" s="50"/>
      <c r="B253" s="50"/>
      <c r="C253" s="50"/>
      <c r="D253" s="50"/>
      <c r="E253" s="50"/>
      <c r="F253" s="50"/>
      <c r="G253" s="50"/>
      <c r="H253" s="50"/>
      <c r="I253" s="50"/>
    </row>
    <row r="255" spans="1:19" x14ac:dyDescent="0.25">
      <c r="C255" s="51" t="str">
        <f>+$B$6</f>
        <v>Ehlers N</v>
      </c>
      <c r="D255" s="52" t="str">
        <f>+$B$7</f>
        <v>Sarovic M</v>
      </c>
      <c r="E255" s="53" t="str">
        <f>+$B$8</f>
        <v>Fivaz S</v>
      </c>
      <c r="F255" s="3" t="str">
        <f>+$B$9</f>
        <v>Coetzee J</v>
      </c>
      <c r="G255" s="54" t="str">
        <f>+$B$10</f>
        <v>Brunette L</v>
      </c>
      <c r="H255" s="55" t="str">
        <f>+$B$11</f>
        <v>Majoko N</v>
      </c>
      <c r="I255" s="56" t="str">
        <f>+$B$12</f>
        <v>Markram J</v>
      </c>
    </row>
    <row r="256" spans="1:19" x14ac:dyDescent="0.25">
      <c r="B256" s="53" t="str">
        <f>+$B$8</f>
        <v>Fivaz S</v>
      </c>
      <c r="C256" s="4"/>
      <c r="D256" s="4"/>
      <c r="E256" s="889"/>
      <c r="F256" s="4"/>
      <c r="G256" s="4"/>
      <c r="H256" s="4">
        <v>2</v>
      </c>
      <c r="I256" s="4"/>
    </row>
    <row r="272" spans="13:19" x14ac:dyDescent="0.25">
      <c r="M272" s="38"/>
      <c r="N272" s="38"/>
      <c r="O272" s="38"/>
      <c r="P272" s="38"/>
      <c r="Q272" s="38"/>
      <c r="R272" s="38"/>
      <c r="S272" s="38"/>
    </row>
    <row r="273" spans="1:19" x14ac:dyDescent="0.25">
      <c r="M273" s="38"/>
      <c r="N273" s="38"/>
      <c r="O273" s="38"/>
      <c r="P273" s="38"/>
      <c r="Q273" s="38"/>
      <c r="R273" s="38"/>
      <c r="S273" s="38"/>
    </row>
    <row r="274" spans="1:19" x14ac:dyDescent="0.25">
      <c r="M274" s="38"/>
      <c r="N274" s="38"/>
      <c r="O274" s="38"/>
      <c r="P274" s="38"/>
      <c r="Q274" s="38"/>
      <c r="R274" s="38"/>
      <c r="S274" s="38"/>
    </row>
    <row r="275" spans="1:19" x14ac:dyDescent="0.25">
      <c r="A275" t="s">
        <v>890</v>
      </c>
      <c r="B275" s="38"/>
      <c r="C275" s="38"/>
      <c r="D275" s="38"/>
      <c r="E275" s="38"/>
      <c r="F275" s="38"/>
      <c r="G275" s="38"/>
      <c r="H275" s="38"/>
      <c r="M275" s="38"/>
      <c r="N275" s="38"/>
      <c r="O275" s="38"/>
      <c r="P275" s="38"/>
      <c r="Q275" s="38"/>
      <c r="R275" s="38"/>
      <c r="S275" s="38"/>
    </row>
    <row r="276" spans="1:19" x14ac:dyDescent="0.25">
      <c r="A276" t="s">
        <v>887</v>
      </c>
      <c r="B276" s="38"/>
      <c r="C276" s="38"/>
      <c r="D276" s="38"/>
      <c r="E276" s="38"/>
      <c r="F276" s="38"/>
      <c r="G276" s="38"/>
      <c r="H276" s="38"/>
      <c r="M276" s="38"/>
      <c r="N276" s="38"/>
      <c r="O276" s="38"/>
      <c r="P276" s="38"/>
      <c r="Q276" s="38"/>
      <c r="R276" s="38"/>
      <c r="S276" s="38"/>
    </row>
    <row r="277" spans="1:19" x14ac:dyDescent="0.25">
      <c r="B277" s="909" t="str">
        <f>+$B$6</f>
        <v>Ehlers N</v>
      </c>
      <c r="C277" s="894" t="str">
        <f>+$B$7</f>
        <v>Sarovic M</v>
      </c>
      <c r="D277" s="895" t="str">
        <f>+$B$8</f>
        <v>Fivaz S</v>
      </c>
      <c r="E277" s="900" t="str">
        <f>+$B$9</f>
        <v>Coetzee J</v>
      </c>
      <c r="F277" s="897" t="str">
        <f>+$B$10</f>
        <v>Brunette L</v>
      </c>
      <c r="G277" s="907" t="str">
        <f>+$B$11</f>
        <v>Majoko N</v>
      </c>
      <c r="H277" s="908" t="str">
        <f>+$B$12</f>
        <v>Markram J</v>
      </c>
      <c r="M277" s="38"/>
      <c r="N277" s="38"/>
      <c r="O277" s="38"/>
      <c r="P277" s="38"/>
      <c r="Q277" s="38"/>
      <c r="R277" s="38"/>
      <c r="S277" s="38"/>
    </row>
    <row r="278" spans="1:19" x14ac:dyDescent="0.25">
      <c r="A278" s="53" t="str">
        <f>+$B$8</f>
        <v>Fivaz S</v>
      </c>
      <c r="B278" s="4"/>
      <c r="C278" s="4"/>
      <c r="D278" s="889"/>
      <c r="E278" s="4"/>
      <c r="F278" s="4"/>
      <c r="G278" s="4">
        <v>2</v>
      </c>
      <c r="H278" s="4"/>
      <c r="M278" s="38"/>
      <c r="N278" s="38"/>
      <c r="O278" s="38"/>
      <c r="P278" s="38"/>
      <c r="Q278" s="38"/>
      <c r="R278" s="38"/>
      <c r="S278" s="38"/>
    </row>
    <row r="279" spans="1:19" x14ac:dyDescent="0.25">
      <c r="A279" s="197" t="s">
        <v>212</v>
      </c>
      <c r="B279" s="38"/>
      <c r="C279" s="38"/>
      <c r="D279" s="38"/>
      <c r="E279" s="38"/>
      <c r="F279" s="38"/>
      <c r="G279" s="203">
        <v>42420</v>
      </c>
      <c r="H279" s="38"/>
      <c r="M279" s="38"/>
      <c r="N279" s="38"/>
      <c r="O279" s="38"/>
      <c r="P279" s="38"/>
      <c r="Q279" s="38"/>
      <c r="R279" s="38"/>
      <c r="S279" s="38"/>
    </row>
    <row r="280" spans="1:19" x14ac:dyDescent="0.25">
      <c r="A280" s="253" t="s">
        <v>885</v>
      </c>
      <c r="B280" s="253"/>
      <c r="C280" s="253"/>
      <c r="D280" s="253"/>
      <c r="E280" s="253"/>
      <c r="F280" s="133"/>
      <c r="G280" s="4">
        <v>0</v>
      </c>
      <c r="H280" s="38"/>
      <c r="M280" s="38"/>
      <c r="N280" s="38"/>
      <c r="O280" s="38"/>
      <c r="P280" s="38"/>
      <c r="Q280" s="38"/>
      <c r="R280" s="38"/>
      <c r="S280" s="38"/>
    </row>
    <row r="281" spans="1:19" x14ac:dyDescent="0.25">
      <c r="A281" s="197" t="s">
        <v>212</v>
      </c>
      <c r="B281" s="38"/>
      <c r="C281" s="38"/>
      <c r="D281" s="38"/>
      <c r="E281" s="38"/>
      <c r="F281" s="38"/>
      <c r="G281" s="203">
        <v>42450</v>
      </c>
      <c r="H281" s="38"/>
      <c r="M281" s="38"/>
      <c r="N281" s="38"/>
      <c r="O281" s="38"/>
      <c r="P281" s="38"/>
      <c r="Q281" s="38"/>
      <c r="R281" s="38"/>
      <c r="S281" s="38"/>
    </row>
    <row r="282" spans="1:19" x14ac:dyDescent="0.25">
      <c r="A282" s="253" t="s">
        <v>885</v>
      </c>
      <c r="B282" s="253"/>
      <c r="C282" s="253"/>
      <c r="D282" s="253"/>
      <c r="E282" s="253"/>
      <c r="F282" s="133"/>
      <c r="G282" s="4">
        <v>0</v>
      </c>
      <c r="H282" s="38"/>
      <c r="M282" s="38"/>
      <c r="N282" s="38"/>
      <c r="O282" s="38"/>
      <c r="P282" s="38"/>
      <c r="Q282" s="38"/>
      <c r="R282" s="38"/>
      <c r="S282" s="38"/>
    </row>
    <row r="283" spans="1:19" x14ac:dyDescent="0.25">
      <c r="B283" s="38"/>
      <c r="C283" s="38"/>
      <c r="D283" s="38"/>
      <c r="E283" s="38"/>
      <c r="F283" s="38"/>
      <c r="G283" s="38"/>
      <c r="H283" s="38"/>
      <c r="M283" s="38"/>
      <c r="N283" s="38"/>
      <c r="O283" s="38"/>
      <c r="P283" s="38"/>
      <c r="Q283" s="38"/>
      <c r="R283" s="38"/>
      <c r="S283" s="38"/>
    </row>
    <row r="284" spans="1:19" x14ac:dyDescent="0.25">
      <c r="A284" t="s">
        <v>889</v>
      </c>
      <c r="B284" s="38"/>
      <c r="C284" s="38"/>
      <c r="D284" s="38"/>
      <c r="E284" s="38"/>
      <c r="F284" s="38"/>
      <c r="G284" s="38"/>
      <c r="H284" s="38"/>
      <c r="M284" s="38"/>
      <c r="N284" s="38"/>
      <c r="O284" s="38"/>
      <c r="P284" s="38"/>
      <c r="Q284" s="38"/>
      <c r="R284" s="38"/>
      <c r="S284" s="38"/>
    </row>
    <row r="285" spans="1:19" x14ac:dyDescent="0.25">
      <c r="A285" t="s">
        <v>888</v>
      </c>
      <c r="H285" s="38"/>
      <c r="M285" s="38"/>
      <c r="N285" s="38"/>
      <c r="O285" s="38"/>
      <c r="P285" s="38"/>
      <c r="Q285" s="38"/>
      <c r="R285" s="38"/>
      <c r="S285" s="38"/>
    </row>
    <row r="286" spans="1:19" x14ac:dyDescent="0.25">
      <c r="B286" s="909" t="str">
        <f>+$B$6</f>
        <v>Ehlers N</v>
      </c>
      <c r="C286" s="894" t="str">
        <f>+$B$7</f>
        <v>Sarovic M</v>
      </c>
      <c r="D286" s="895" t="str">
        <f>+$B$8</f>
        <v>Fivaz S</v>
      </c>
      <c r="E286" s="900" t="str">
        <f>+$B$9</f>
        <v>Coetzee J</v>
      </c>
      <c r="F286" s="897" t="str">
        <f>+$B$10</f>
        <v>Brunette L</v>
      </c>
      <c r="G286" s="907" t="str">
        <f>+$B$11</f>
        <v>Majoko N</v>
      </c>
      <c r="H286" s="908" t="str">
        <f>+$B$12</f>
        <v>Markram J</v>
      </c>
      <c r="M286" s="38"/>
      <c r="N286" s="38"/>
      <c r="O286" s="38"/>
      <c r="P286" s="38"/>
      <c r="Q286" s="38"/>
      <c r="R286" s="38"/>
      <c r="S286" s="38"/>
    </row>
    <row r="287" spans="1:19" x14ac:dyDescent="0.25">
      <c r="A287" s="53" t="str">
        <f>+$B$8</f>
        <v>Fivaz S</v>
      </c>
      <c r="B287" s="4">
        <v>1</v>
      </c>
      <c r="C287" s="4">
        <v>3</v>
      </c>
      <c r="D287" s="889"/>
      <c r="E287" s="4"/>
      <c r="F287" s="4"/>
      <c r="G287" s="4"/>
      <c r="H287" s="4"/>
      <c r="M287" s="38"/>
      <c r="N287" s="38"/>
      <c r="O287" s="38"/>
      <c r="P287" s="38"/>
      <c r="Q287" s="38"/>
      <c r="R287" s="38"/>
      <c r="S287" s="38"/>
    </row>
    <row r="288" spans="1:19" x14ac:dyDescent="0.25">
      <c r="A288" s="902" t="s">
        <v>212</v>
      </c>
      <c r="B288" s="901">
        <v>42450</v>
      </c>
      <c r="C288" s="203">
        <v>42420</v>
      </c>
      <c r="D288" s="38"/>
      <c r="E288" s="38"/>
      <c r="F288" s="38"/>
      <c r="G288" s="38"/>
      <c r="H288" s="38"/>
      <c r="M288" s="38"/>
      <c r="N288" s="38"/>
      <c r="O288" s="38"/>
      <c r="P288" s="38"/>
      <c r="Q288" s="38"/>
      <c r="R288" s="38"/>
      <c r="S288" s="38"/>
    </row>
    <row r="289" spans="1:19" x14ac:dyDescent="0.25">
      <c r="A289" s="893" t="s">
        <v>886</v>
      </c>
      <c r="B289" s="458">
        <v>-3</v>
      </c>
      <c r="C289" s="4">
        <v>-1</v>
      </c>
      <c r="D289" s="38"/>
      <c r="E289" s="38"/>
      <c r="F289" s="38"/>
      <c r="G289" s="38"/>
      <c r="H289" s="38"/>
      <c r="M289" s="38"/>
      <c r="N289" s="38"/>
      <c r="O289" s="38"/>
      <c r="P289" s="38"/>
      <c r="Q289" s="38"/>
      <c r="R289" s="38"/>
      <c r="S289" s="38"/>
    </row>
    <row r="290" spans="1:19" x14ac:dyDescent="0.25">
      <c r="A290" s="253" t="s">
        <v>212</v>
      </c>
      <c r="B290" s="38"/>
      <c r="C290" s="203">
        <v>42546</v>
      </c>
      <c r="D290" s="38"/>
      <c r="E290" s="38"/>
      <c r="F290" s="38"/>
      <c r="G290" s="38"/>
      <c r="H290" s="38"/>
      <c r="M290" s="38"/>
      <c r="N290" s="38"/>
      <c r="O290" s="38"/>
      <c r="P290" s="38"/>
      <c r="Q290" s="38"/>
      <c r="R290" s="38"/>
      <c r="S290" s="38"/>
    </row>
    <row r="291" spans="1:19" x14ac:dyDescent="0.25">
      <c r="A291" s="893" t="s">
        <v>886</v>
      </c>
      <c r="B291" s="253"/>
      <c r="C291" s="4">
        <v>0</v>
      </c>
      <c r="D291" s="38"/>
      <c r="E291" s="38"/>
      <c r="F291" s="38"/>
      <c r="G291" s="38"/>
      <c r="H291" s="38"/>
      <c r="M291" s="38"/>
      <c r="N291" s="38"/>
      <c r="O291" s="38"/>
      <c r="P291" s="38"/>
      <c r="Q291" s="38"/>
      <c r="R291" s="38"/>
      <c r="S291" s="38"/>
    </row>
    <row r="292" spans="1:19" x14ac:dyDescent="0.25">
      <c r="A292" s="253" t="s">
        <v>212</v>
      </c>
      <c r="B292" s="38"/>
      <c r="C292" s="203">
        <v>42546</v>
      </c>
      <c r="D292" s="38"/>
      <c r="E292" s="38"/>
      <c r="F292" s="38"/>
      <c r="G292" s="38"/>
      <c r="H292" s="38"/>
      <c r="M292" s="38"/>
      <c r="N292" s="38"/>
      <c r="O292" s="38"/>
      <c r="P292" s="38"/>
      <c r="Q292" s="38"/>
      <c r="R292" s="38"/>
      <c r="S292" s="38"/>
    </row>
    <row r="293" spans="1:19" x14ac:dyDescent="0.25">
      <c r="A293" s="893" t="s">
        <v>886</v>
      </c>
      <c r="B293" s="253"/>
      <c r="C293" s="4">
        <v>0</v>
      </c>
      <c r="D293" s="38"/>
      <c r="E293" s="38"/>
      <c r="F293" s="38"/>
      <c r="G293" s="38"/>
      <c r="H293" s="38"/>
      <c r="M293" s="38"/>
      <c r="N293" s="38"/>
      <c r="O293" s="38"/>
      <c r="P293" s="38"/>
      <c r="Q293" s="38"/>
      <c r="R293" s="38"/>
      <c r="S293" s="38"/>
    </row>
    <row r="294" spans="1:19" x14ac:dyDescent="0.25">
      <c r="A294" s="274"/>
      <c r="B294" s="197"/>
      <c r="C294" s="197"/>
      <c r="D294" s="38"/>
      <c r="E294" s="38"/>
      <c r="F294" s="38"/>
      <c r="G294" s="38"/>
      <c r="H294" s="38"/>
      <c r="M294" s="38"/>
      <c r="N294" s="38"/>
      <c r="O294" s="38"/>
      <c r="P294" s="38"/>
      <c r="Q294" s="38"/>
      <c r="R294" s="38"/>
      <c r="S294" s="38"/>
    </row>
    <row r="295" spans="1:19" x14ac:dyDescent="0.25">
      <c r="A295" t="s">
        <v>945</v>
      </c>
      <c r="M295" s="38"/>
      <c r="N295" s="38"/>
      <c r="O295" s="38"/>
      <c r="P295" s="38"/>
      <c r="Q295" s="38"/>
      <c r="R295" s="38"/>
      <c r="S295" s="38"/>
    </row>
    <row r="296" spans="1:19" ht="15.75" thickBot="1" x14ac:dyDescent="0.3">
      <c r="A296" t="s">
        <v>911</v>
      </c>
      <c r="M296" s="38"/>
      <c r="N296" s="38"/>
      <c r="O296" s="38"/>
      <c r="P296" s="38"/>
      <c r="Q296" s="38"/>
      <c r="R296" s="38"/>
      <c r="S296" s="38"/>
    </row>
    <row r="297" spans="1:19" x14ac:dyDescent="0.25">
      <c r="A297" t="s">
        <v>912</v>
      </c>
      <c r="C297" s="926" t="s">
        <v>115</v>
      </c>
      <c r="D297" s="927" t="s">
        <v>913</v>
      </c>
      <c r="E297" s="928" t="s">
        <v>231</v>
      </c>
      <c r="F297" s="929" t="s">
        <v>914</v>
      </c>
      <c r="G297" s="930" t="s">
        <v>915</v>
      </c>
      <c r="H297" s="931" t="s">
        <v>895</v>
      </c>
      <c r="I297" s="932" t="s">
        <v>916</v>
      </c>
      <c r="J297" s="933" t="s">
        <v>917</v>
      </c>
      <c r="K297" s="934" t="s">
        <v>917</v>
      </c>
      <c r="M297" s="38"/>
      <c r="N297" s="38"/>
      <c r="O297" s="38"/>
      <c r="P297" s="38"/>
      <c r="Q297" s="38"/>
      <c r="R297" s="38"/>
      <c r="S297" s="38"/>
    </row>
    <row r="298" spans="1:19" x14ac:dyDescent="0.25">
      <c r="C298" s="935" t="s">
        <v>64</v>
      </c>
      <c r="D298" s="936" t="s">
        <v>231</v>
      </c>
      <c r="E298" s="937" t="s">
        <v>918</v>
      </c>
      <c r="F298" s="938" t="s">
        <v>919</v>
      </c>
      <c r="G298" s="939" t="s">
        <v>920</v>
      </c>
      <c r="H298" s="940" t="s">
        <v>221</v>
      </c>
      <c r="I298" s="941" t="s">
        <v>921</v>
      </c>
      <c r="J298" s="197" t="s">
        <v>922</v>
      </c>
      <c r="K298" s="113" t="s">
        <v>918</v>
      </c>
      <c r="M298" s="38"/>
      <c r="N298" s="38"/>
      <c r="O298" s="38"/>
      <c r="P298" s="38"/>
      <c r="Q298" s="38"/>
      <c r="R298" s="38"/>
      <c r="S298" s="38"/>
    </row>
    <row r="299" spans="1:19" x14ac:dyDescent="0.25">
      <c r="C299" s="935" t="s">
        <v>918</v>
      </c>
      <c r="D299" s="942" t="s">
        <v>923</v>
      </c>
      <c r="E299" s="937" t="s">
        <v>924</v>
      </c>
      <c r="F299" s="938" t="s">
        <v>925</v>
      </c>
      <c r="G299" s="939" t="s">
        <v>918</v>
      </c>
      <c r="H299" s="940" t="s">
        <v>926</v>
      </c>
      <c r="I299" s="941" t="s">
        <v>211</v>
      </c>
      <c r="J299" s="197" t="s">
        <v>927</v>
      </c>
      <c r="K299" s="113"/>
      <c r="M299" s="38"/>
      <c r="N299" s="38"/>
      <c r="O299" s="38"/>
      <c r="P299" s="38"/>
      <c r="Q299" s="38"/>
      <c r="R299" s="38"/>
      <c r="S299" s="38"/>
    </row>
    <row r="300" spans="1:19" x14ac:dyDescent="0.25">
      <c r="C300" s="943">
        <v>42602</v>
      </c>
      <c r="D300" s="942" t="s">
        <v>928</v>
      </c>
      <c r="E300" s="944">
        <v>42602</v>
      </c>
      <c r="F300" s="945">
        <v>42602</v>
      </c>
      <c r="G300" s="939" t="s">
        <v>929</v>
      </c>
      <c r="H300" s="940" t="s">
        <v>930</v>
      </c>
      <c r="I300" s="941" t="s">
        <v>918</v>
      </c>
      <c r="J300" s="197"/>
      <c r="K300" s="113"/>
      <c r="M300" s="38"/>
      <c r="N300" s="38"/>
      <c r="O300" s="38"/>
      <c r="P300" s="38"/>
      <c r="Q300" s="38"/>
      <c r="R300" s="38"/>
      <c r="S300" s="38"/>
    </row>
    <row r="301" spans="1:19" x14ac:dyDescent="0.25">
      <c r="A301" s="486" t="s">
        <v>931</v>
      </c>
      <c r="B301" s="487" t="s">
        <v>2</v>
      </c>
      <c r="C301" s="935" t="s">
        <v>924</v>
      </c>
      <c r="D301" s="946">
        <v>42602</v>
      </c>
      <c r="E301" s="947"/>
      <c r="F301" s="938" t="s">
        <v>924</v>
      </c>
      <c r="G301" s="948">
        <v>42602</v>
      </c>
      <c r="H301" s="949">
        <v>42014</v>
      </c>
      <c r="I301" s="950">
        <v>42602</v>
      </c>
      <c r="J301" s="951">
        <v>42602</v>
      </c>
      <c r="K301" s="952">
        <v>42602</v>
      </c>
      <c r="M301" s="38"/>
      <c r="N301" s="38"/>
      <c r="O301" s="38"/>
      <c r="P301" s="38"/>
      <c r="Q301" s="38"/>
      <c r="R301" s="38"/>
      <c r="S301" s="38"/>
    </row>
    <row r="302" spans="1:19" x14ac:dyDescent="0.25">
      <c r="A302" s="16" t="s">
        <v>232</v>
      </c>
      <c r="B302" s="11" t="s">
        <v>17</v>
      </c>
      <c r="C302" s="249">
        <v>153</v>
      </c>
      <c r="D302" s="4">
        <v>165</v>
      </c>
      <c r="E302" s="953">
        <v>159</v>
      </c>
      <c r="F302" s="954">
        <v>78</v>
      </c>
      <c r="G302" s="955">
        <v>104</v>
      </c>
      <c r="H302" s="956">
        <v>37</v>
      </c>
      <c r="I302" s="957">
        <v>109</v>
      </c>
      <c r="J302" s="183">
        <v>154.16666666666666</v>
      </c>
      <c r="K302" s="586">
        <v>164</v>
      </c>
      <c r="M302" s="38"/>
      <c r="N302" s="38"/>
      <c r="O302" s="38"/>
      <c r="P302" s="38"/>
      <c r="Q302" s="38"/>
      <c r="R302" s="38"/>
      <c r="S302" s="38"/>
    </row>
    <row r="303" spans="1:19" x14ac:dyDescent="0.25">
      <c r="A303" s="274"/>
      <c r="B303" s="197"/>
      <c r="C303" s="197"/>
      <c r="D303" s="38"/>
      <c r="E303" s="38"/>
      <c r="F303" s="38"/>
      <c r="G303" s="38"/>
      <c r="H303" s="38"/>
      <c r="M303" s="38"/>
      <c r="N303" s="38"/>
      <c r="O303" s="38"/>
      <c r="P303" s="38"/>
      <c r="Q303" s="38"/>
      <c r="R303" s="38"/>
      <c r="S303" s="38"/>
    </row>
    <row r="304" spans="1:19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M304" s="38"/>
      <c r="N304" s="38"/>
      <c r="O304" s="38"/>
      <c r="P304" s="38"/>
      <c r="Q304" s="38"/>
      <c r="R304" s="38"/>
      <c r="S304" s="38"/>
    </row>
    <row r="306" spans="2:19" x14ac:dyDescent="0.25">
      <c r="C306" s="51" t="str">
        <f>+$B$6</f>
        <v>Ehlers N</v>
      </c>
      <c r="D306" s="52" t="str">
        <f>+$B$7</f>
        <v>Sarovic M</v>
      </c>
      <c r="E306" s="53" t="str">
        <f>+$B$8</f>
        <v>Fivaz S</v>
      </c>
      <c r="F306" s="3" t="str">
        <f>+$B$9</f>
        <v>Coetzee J</v>
      </c>
      <c r="G306" s="54" t="str">
        <f>+$B$10</f>
        <v>Brunette L</v>
      </c>
      <c r="H306" s="55" t="str">
        <f>+$B$11</f>
        <v>Majoko N</v>
      </c>
      <c r="I306" s="56" t="str">
        <f>+$B$12</f>
        <v>Markram J</v>
      </c>
    </row>
    <row r="307" spans="2:19" x14ac:dyDescent="0.25">
      <c r="B307" s="56" t="str">
        <f>+$B$12</f>
        <v>Markram J</v>
      </c>
      <c r="C307" s="4"/>
      <c r="D307" s="4"/>
      <c r="E307" s="4"/>
      <c r="F307" s="4"/>
      <c r="G307" s="4"/>
      <c r="H307" s="4">
        <v>1</v>
      </c>
      <c r="I307" s="889"/>
    </row>
    <row r="310" spans="2:19" x14ac:dyDescent="0.25">
      <c r="M310" s="38"/>
      <c r="N310" s="38"/>
      <c r="O310" s="38"/>
      <c r="P310" s="38"/>
      <c r="Q310" s="38"/>
      <c r="R310" s="38"/>
      <c r="S310" s="38"/>
    </row>
    <row r="311" spans="2:19" x14ac:dyDescent="0.25">
      <c r="M311" s="38"/>
      <c r="N311" s="38"/>
      <c r="O311" s="38"/>
      <c r="P311" s="38"/>
      <c r="Q311" s="38"/>
      <c r="R311" s="38"/>
      <c r="S311" s="38"/>
    </row>
    <row r="312" spans="2:19" x14ac:dyDescent="0.25">
      <c r="M312" s="38"/>
      <c r="N312" s="38"/>
      <c r="O312" s="38"/>
      <c r="P312" s="38"/>
      <c r="Q312" s="38"/>
      <c r="R312" s="38"/>
      <c r="S312" s="38"/>
    </row>
    <row r="313" spans="2:19" x14ac:dyDescent="0.25">
      <c r="M313" s="38"/>
      <c r="N313" s="38"/>
      <c r="O313" s="38"/>
      <c r="P313" s="38"/>
      <c r="Q313" s="38"/>
      <c r="R313" s="38"/>
      <c r="S313" s="38"/>
    </row>
    <row r="314" spans="2:19" x14ac:dyDescent="0.25">
      <c r="M314" s="38"/>
      <c r="N314" s="38"/>
      <c r="O314" s="38"/>
      <c r="P314" s="38"/>
      <c r="Q314" s="38"/>
      <c r="R314" s="38"/>
      <c r="S314" s="38"/>
    </row>
    <row r="315" spans="2:19" x14ac:dyDescent="0.25">
      <c r="M315" s="38"/>
      <c r="N315" s="38"/>
      <c r="O315" s="38"/>
      <c r="P315" s="38"/>
      <c r="Q315" s="38"/>
      <c r="R315" s="38"/>
      <c r="S315" s="38"/>
    </row>
    <row r="316" spans="2:19" x14ac:dyDescent="0.25">
      <c r="M316" s="38"/>
      <c r="N316" s="38"/>
      <c r="O316" s="38"/>
      <c r="P316" s="38"/>
      <c r="Q316" s="38"/>
      <c r="R316" s="38"/>
      <c r="S316" s="38"/>
    </row>
    <row r="317" spans="2:19" x14ac:dyDescent="0.25">
      <c r="M317" s="38"/>
      <c r="N317" s="38"/>
      <c r="O317" s="38"/>
      <c r="P317" s="38"/>
      <c r="Q317" s="38"/>
      <c r="R317" s="38"/>
      <c r="S317" s="38"/>
    </row>
    <row r="318" spans="2:19" x14ac:dyDescent="0.25">
      <c r="M318" s="38"/>
      <c r="N318" s="38"/>
      <c r="O318" s="38"/>
      <c r="P318" s="38"/>
      <c r="Q318" s="38"/>
      <c r="R318" s="38"/>
      <c r="S318" s="38"/>
    </row>
    <row r="319" spans="2:19" x14ac:dyDescent="0.25">
      <c r="M319" s="38"/>
      <c r="N319" s="38"/>
      <c r="O319" s="38"/>
      <c r="P319" s="38"/>
      <c r="Q319" s="38"/>
      <c r="R319" s="38"/>
      <c r="S319" s="38"/>
    </row>
    <row r="320" spans="2:19" x14ac:dyDescent="0.25">
      <c r="M320" s="38"/>
      <c r="N320" s="38"/>
      <c r="O320" s="38"/>
      <c r="P320" s="38"/>
      <c r="Q320" s="38"/>
      <c r="R320" s="38"/>
      <c r="S320" s="38"/>
    </row>
    <row r="321" spans="1:19" x14ac:dyDescent="0.25">
      <c r="M321" s="38"/>
      <c r="N321" s="38"/>
      <c r="O321" s="38"/>
      <c r="P321" s="38"/>
      <c r="Q321" s="38"/>
      <c r="R321" s="38"/>
      <c r="S321" s="38"/>
    </row>
    <row r="322" spans="1:19" x14ac:dyDescent="0.25">
      <c r="M322" s="38"/>
      <c r="N322" s="38"/>
      <c r="O322" s="38"/>
      <c r="P322" s="38"/>
      <c r="Q322" s="38"/>
      <c r="R322" s="38"/>
      <c r="S322" s="38"/>
    </row>
    <row r="323" spans="1:19" x14ac:dyDescent="0.25">
      <c r="M323" s="38"/>
      <c r="N323" s="38"/>
      <c r="O323" s="38"/>
      <c r="P323" s="38"/>
      <c r="Q323" s="38"/>
      <c r="R323" s="38"/>
      <c r="S323" s="38"/>
    </row>
    <row r="324" spans="1:19" x14ac:dyDescent="0.25">
      <c r="M324" s="38"/>
      <c r="N324" s="38"/>
      <c r="O324" s="38"/>
      <c r="P324" s="38"/>
      <c r="Q324" s="38"/>
      <c r="R324" s="38"/>
      <c r="S324" s="38"/>
    </row>
    <row r="325" spans="1:19" x14ac:dyDescent="0.25">
      <c r="A325" t="s">
        <v>890</v>
      </c>
      <c r="B325" s="38"/>
      <c r="C325" s="38"/>
      <c r="D325" s="38"/>
      <c r="E325" s="38"/>
      <c r="F325" s="38"/>
      <c r="G325" s="38"/>
      <c r="H325" s="38"/>
      <c r="M325" s="38"/>
      <c r="N325" s="38"/>
      <c r="O325" s="38"/>
      <c r="P325" s="38"/>
      <c r="Q325" s="38"/>
      <c r="R325" s="38"/>
      <c r="S325" s="38"/>
    </row>
    <row r="326" spans="1:19" x14ac:dyDescent="0.25">
      <c r="A326" t="s">
        <v>887</v>
      </c>
      <c r="B326" s="38"/>
      <c r="C326" s="38"/>
      <c r="D326" s="38"/>
      <c r="E326" s="38"/>
      <c r="F326" s="38"/>
      <c r="G326" s="38"/>
      <c r="H326" s="38"/>
      <c r="M326" s="38"/>
      <c r="N326" s="38"/>
      <c r="O326" s="38"/>
      <c r="P326" s="38"/>
      <c r="Q326" s="38"/>
      <c r="R326" s="38"/>
      <c r="S326" s="38"/>
    </row>
    <row r="327" spans="1:19" x14ac:dyDescent="0.25">
      <c r="B327" s="909" t="str">
        <f>+$B$6</f>
        <v>Ehlers N</v>
      </c>
      <c r="C327" s="894" t="str">
        <f>+$B$7</f>
        <v>Sarovic M</v>
      </c>
      <c r="D327" s="895" t="str">
        <f>+$B$8</f>
        <v>Fivaz S</v>
      </c>
      <c r="E327" s="900" t="str">
        <f>+$B$9</f>
        <v>Coetzee J</v>
      </c>
      <c r="F327" s="897" t="str">
        <f>+$B$10</f>
        <v>Brunette L</v>
      </c>
      <c r="G327" s="907" t="str">
        <f>+$B$11</f>
        <v>Majoko N</v>
      </c>
      <c r="H327" s="908" t="str">
        <f>+$B$12</f>
        <v>Markram J</v>
      </c>
      <c r="M327" s="38"/>
      <c r="N327" s="38"/>
      <c r="O327" s="38"/>
      <c r="P327" s="38"/>
      <c r="Q327" s="38"/>
      <c r="R327" s="38"/>
      <c r="S327" s="38"/>
    </row>
    <row r="328" spans="1:19" x14ac:dyDescent="0.25">
      <c r="A328" s="56" t="str">
        <f>+$B$12</f>
        <v>Markram J</v>
      </c>
      <c r="B328" s="4"/>
      <c r="C328" s="4"/>
      <c r="D328" s="4"/>
      <c r="E328" s="4"/>
      <c r="F328" s="4"/>
      <c r="G328" s="4">
        <v>1</v>
      </c>
      <c r="H328" s="889"/>
      <c r="M328" s="38"/>
      <c r="N328" s="38"/>
      <c r="O328" s="38"/>
      <c r="P328" s="38"/>
      <c r="Q328" s="38"/>
      <c r="R328" s="38"/>
      <c r="S328" s="38"/>
    </row>
    <row r="329" spans="1:19" x14ac:dyDescent="0.25">
      <c r="A329" s="197" t="s">
        <v>212</v>
      </c>
      <c r="B329" s="38"/>
      <c r="C329" s="38"/>
      <c r="D329" s="38"/>
      <c r="E329" s="38"/>
      <c r="F329" s="38"/>
      <c r="G329" s="203">
        <v>42518</v>
      </c>
      <c r="H329" s="38"/>
      <c r="M329" s="38"/>
      <c r="N329" s="38"/>
      <c r="O329" s="38"/>
      <c r="P329" s="38"/>
      <c r="Q329" s="38"/>
      <c r="R329" s="38"/>
      <c r="S329" s="38"/>
    </row>
    <row r="330" spans="1:19" x14ac:dyDescent="0.25">
      <c r="A330" s="253" t="s">
        <v>885</v>
      </c>
      <c r="B330" s="253"/>
      <c r="C330" s="253"/>
      <c r="D330" s="253"/>
      <c r="E330" s="253"/>
      <c r="F330" s="133"/>
      <c r="G330" s="4">
        <v>1</v>
      </c>
      <c r="H330" s="38"/>
      <c r="M330" s="38"/>
      <c r="N330" s="38"/>
      <c r="O330" s="38"/>
      <c r="P330" s="38"/>
      <c r="Q330" s="38"/>
      <c r="R330" s="38"/>
      <c r="S330" s="38"/>
    </row>
    <row r="331" spans="1:19" x14ac:dyDescent="0.25">
      <c r="A331" s="197"/>
      <c r="B331" s="197"/>
      <c r="C331" s="197"/>
      <c r="D331" s="197"/>
      <c r="E331" s="197"/>
      <c r="F331" s="197"/>
      <c r="G331" s="197"/>
      <c r="H331" s="38"/>
      <c r="M331" s="38"/>
      <c r="N331" s="38"/>
      <c r="O331" s="38"/>
      <c r="P331" s="38"/>
      <c r="Q331" s="38"/>
      <c r="R331" s="38"/>
      <c r="S331" s="38"/>
    </row>
    <row r="332" spans="1:19" x14ac:dyDescent="0.25">
      <c r="A332" t="s">
        <v>945</v>
      </c>
      <c r="M332" s="38"/>
      <c r="N332" s="38"/>
      <c r="O332" s="38"/>
      <c r="P332" s="38"/>
      <c r="Q332" s="38"/>
      <c r="R332" s="38"/>
      <c r="S332" s="38"/>
    </row>
    <row r="333" spans="1:19" ht="15.75" thickBot="1" x14ac:dyDescent="0.3">
      <c r="A333" t="s">
        <v>911</v>
      </c>
      <c r="M333" s="38"/>
      <c r="N333" s="38"/>
      <c r="O333" s="38"/>
      <c r="P333" s="38"/>
      <c r="Q333" s="38"/>
      <c r="R333" s="38"/>
      <c r="S333" s="38"/>
    </row>
    <row r="334" spans="1:19" x14ac:dyDescent="0.25">
      <c r="A334" t="s">
        <v>912</v>
      </c>
      <c r="C334" s="926" t="s">
        <v>115</v>
      </c>
      <c r="D334" s="927" t="s">
        <v>913</v>
      </c>
      <c r="E334" s="928" t="s">
        <v>231</v>
      </c>
      <c r="F334" s="929" t="s">
        <v>914</v>
      </c>
      <c r="G334" s="930" t="s">
        <v>915</v>
      </c>
      <c r="H334" s="931" t="s">
        <v>895</v>
      </c>
      <c r="I334" s="932" t="s">
        <v>916</v>
      </c>
      <c r="J334" s="933" t="s">
        <v>917</v>
      </c>
      <c r="K334" s="934" t="s">
        <v>917</v>
      </c>
      <c r="M334" s="38"/>
      <c r="N334" s="38"/>
      <c r="O334" s="38"/>
      <c r="P334" s="38"/>
      <c r="Q334" s="38"/>
      <c r="R334" s="38"/>
      <c r="S334" s="38"/>
    </row>
    <row r="335" spans="1:19" x14ac:dyDescent="0.25">
      <c r="C335" s="935" t="s">
        <v>64</v>
      </c>
      <c r="D335" s="936" t="s">
        <v>231</v>
      </c>
      <c r="E335" s="937" t="s">
        <v>918</v>
      </c>
      <c r="F335" s="938" t="s">
        <v>919</v>
      </c>
      <c r="G335" s="939" t="s">
        <v>920</v>
      </c>
      <c r="H335" s="940" t="s">
        <v>221</v>
      </c>
      <c r="I335" s="941" t="s">
        <v>921</v>
      </c>
      <c r="J335" s="197" t="s">
        <v>922</v>
      </c>
      <c r="K335" s="113" t="s">
        <v>918</v>
      </c>
      <c r="M335" s="38"/>
      <c r="N335" s="38"/>
      <c r="O335" s="38"/>
      <c r="P335" s="38"/>
      <c r="Q335" s="38"/>
      <c r="R335" s="38"/>
      <c r="S335" s="38"/>
    </row>
    <row r="336" spans="1:19" x14ac:dyDescent="0.25">
      <c r="C336" s="935" t="s">
        <v>918</v>
      </c>
      <c r="D336" s="942" t="s">
        <v>923</v>
      </c>
      <c r="E336" s="937" t="s">
        <v>924</v>
      </c>
      <c r="F336" s="938" t="s">
        <v>925</v>
      </c>
      <c r="G336" s="939" t="s">
        <v>918</v>
      </c>
      <c r="H336" s="940" t="s">
        <v>926</v>
      </c>
      <c r="I336" s="941" t="s">
        <v>211</v>
      </c>
      <c r="J336" s="197" t="s">
        <v>927</v>
      </c>
      <c r="K336" s="113"/>
      <c r="M336" s="38"/>
      <c r="N336" s="38"/>
      <c r="O336" s="38"/>
      <c r="P336" s="38"/>
      <c r="Q336" s="38"/>
      <c r="R336" s="38"/>
      <c r="S336" s="38"/>
    </row>
    <row r="337" spans="1:19" x14ac:dyDescent="0.25">
      <c r="C337" s="943">
        <v>42602</v>
      </c>
      <c r="D337" s="942" t="s">
        <v>928</v>
      </c>
      <c r="E337" s="944">
        <v>42602</v>
      </c>
      <c r="F337" s="945">
        <v>42602</v>
      </c>
      <c r="G337" s="939" t="s">
        <v>929</v>
      </c>
      <c r="H337" s="940" t="s">
        <v>930</v>
      </c>
      <c r="I337" s="941" t="s">
        <v>918</v>
      </c>
      <c r="J337" s="197"/>
      <c r="K337" s="113"/>
      <c r="M337" s="38"/>
      <c r="N337" s="38"/>
      <c r="O337" s="38"/>
      <c r="P337" s="38"/>
      <c r="Q337" s="38"/>
      <c r="R337" s="38"/>
      <c r="S337" s="38"/>
    </row>
    <row r="338" spans="1:19" x14ac:dyDescent="0.25">
      <c r="A338" s="486" t="s">
        <v>931</v>
      </c>
      <c r="B338" s="487" t="s">
        <v>2</v>
      </c>
      <c r="C338" s="935" t="s">
        <v>924</v>
      </c>
      <c r="D338" s="946">
        <v>42602</v>
      </c>
      <c r="E338" s="947"/>
      <c r="F338" s="938" t="s">
        <v>924</v>
      </c>
      <c r="G338" s="948">
        <v>42602</v>
      </c>
      <c r="H338" s="949">
        <v>42014</v>
      </c>
      <c r="I338" s="950">
        <v>42602</v>
      </c>
      <c r="J338" s="951">
        <v>42602</v>
      </c>
      <c r="K338" s="952">
        <v>42602</v>
      </c>
      <c r="M338" s="38"/>
      <c r="N338" s="38"/>
      <c r="O338" s="38"/>
      <c r="P338" s="38"/>
      <c r="Q338" s="38"/>
      <c r="R338" s="38"/>
      <c r="S338" s="38"/>
    </row>
    <row r="339" spans="1:19" x14ac:dyDescent="0.25">
      <c r="A339" s="27" t="s">
        <v>34</v>
      </c>
      <c r="B339" s="13" t="s">
        <v>35</v>
      </c>
      <c r="C339" s="249">
        <v>171</v>
      </c>
      <c r="D339" s="4">
        <v>127</v>
      </c>
      <c r="E339" s="953">
        <v>118</v>
      </c>
      <c r="F339" s="954">
        <v>47</v>
      </c>
      <c r="G339" s="955">
        <v>136</v>
      </c>
      <c r="H339" s="956">
        <v>15</v>
      </c>
      <c r="I339" s="957">
        <v>57</v>
      </c>
      <c r="J339" s="183">
        <v>133.16666666666666</v>
      </c>
      <c r="K339" s="586">
        <v>143</v>
      </c>
      <c r="M339" s="38"/>
      <c r="N339" s="38"/>
      <c r="O339" s="38"/>
      <c r="P339" s="38"/>
      <c r="Q339" s="38"/>
      <c r="R339" s="38"/>
      <c r="S339" s="38"/>
    </row>
    <row r="340" spans="1:19" x14ac:dyDescent="0.25">
      <c r="A340" s="197"/>
      <c r="B340" s="197"/>
      <c r="C340" s="197"/>
      <c r="D340" s="197"/>
      <c r="E340" s="197"/>
      <c r="F340" s="197"/>
      <c r="G340" s="197"/>
      <c r="H340" s="38"/>
      <c r="M340" s="38"/>
      <c r="N340" s="38"/>
      <c r="O340" s="38"/>
      <c r="P340" s="38"/>
      <c r="Q340" s="38"/>
      <c r="R340" s="38"/>
      <c r="S340" s="38"/>
    </row>
    <row r="341" spans="1:19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M341" s="38"/>
      <c r="N341" s="38"/>
      <c r="O341" s="38"/>
      <c r="P341" s="38"/>
      <c r="Q341" s="38"/>
      <c r="R341" s="38"/>
      <c r="S341" s="38"/>
    </row>
    <row r="342" spans="1:19" s="26" customFormat="1" x14ac:dyDescent="0.25">
      <c r="M342" s="114"/>
      <c r="N342" s="114"/>
      <c r="O342" s="114"/>
      <c r="P342" s="114"/>
      <c r="Q342" s="114"/>
      <c r="R342" s="114"/>
      <c r="S342" s="114"/>
    </row>
    <row r="343" spans="1:19" s="26" customFormat="1" ht="18.75" x14ac:dyDescent="0.3">
      <c r="A343" s="963" t="s">
        <v>999</v>
      </c>
      <c r="M343" s="114"/>
      <c r="N343" s="114"/>
      <c r="O343" s="114"/>
      <c r="P343" s="114"/>
      <c r="Q343" s="114"/>
      <c r="R343" s="114"/>
      <c r="S343" s="114"/>
    </row>
    <row r="344" spans="1:19" ht="15.75" thickBot="1" x14ac:dyDescent="0.3">
      <c r="A344" t="s">
        <v>911</v>
      </c>
      <c r="M344" s="38"/>
      <c r="N344" s="38"/>
      <c r="O344" s="38"/>
      <c r="P344" s="38"/>
      <c r="Q344" s="38"/>
      <c r="R344" s="38"/>
      <c r="S344" s="38"/>
    </row>
    <row r="345" spans="1:19" x14ac:dyDescent="0.25">
      <c r="A345" t="s">
        <v>912</v>
      </c>
      <c r="C345" s="926" t="s">
        <v>115</v>
      </c>
      <c r="D345" s="927" t="s">
        <v>913</v>
      </c>
      <c r="E345" s="928" t="s">
        <v>231</v>
      </c>
      <c r="F345" s="929" t="s">
        <v>914</v>
      </c>
      <c r="G345" s="930" t="s">
        <v>915</v>
      </c>
      <c r="H345" s="931" t="s">
        <v>895</v>
      </c>
      <c r="I345" s="932" t="s">
        <v>916</v>
      </c>
      <c r="J345" s="933" t="s">
        <v>917</v>
      </c>
      <c r="K345" s="934" t="s">
        <v>917</v>
      </c>
      <c r="M345" s="38"/>
      <c r="N345" s="38"/>
      <c r="O345" s="38"/>
      <c r="P345" s="38"/>
      <c r="Q345" s="38"/>
      <c r="R345" s="38"/>
      <c r="S345" s="38"/>
    </row>
    <row r="346" spans="1:19" x14ac:dyDescent="0.25">
      <c r="C346" s="935" t="s">
        <v>64</v>
      </c>
      <c r="D346" s="936" t="s">
        <v>231</v>
      </c>
      <c r="E346" s="937" t="s">
        <v>918</v>
      </c>
      <c r="F346" s="938" t="s">
        <v>919</v>
      </c>
      <c r="G346" s="939" t="s">
        <v>920</v>
      </c>
      <c r="H346" s="940" t="s">
        <v>221</v>
      </c>
      <c r="I346" s="941" t="s">
        <v>921</v>
      </c>
      <c r="J346" s="197" t="s">
        <v>922</v>
      </c>
      <c r="K346" s="113" t="s">
        <v>918</v>
      </c>
      <c r="M346" s="38"/>
      <c r="N346" s="38"/>
      <c r="O346" s="38"/>
      <c r="P346" s="38"/>
      <c r="Q346" s="38"/>
      <c r="R346" s="38"/>
      <c r="S346" s="38"/>
    </row>
    <row r="347" spans="1:19" x14ac:dyDescent="0.25">
      <c r="C347" s="935" t="s">
        <v>918</v>
      </c>
      <c r="D347" s="942" t="s">
        <v>923</v>
      </c>
      <c r="E347" s="937" t="s">
        <v>924</v>
      </c>
      <c r="F347" s="938" t="s">
        <v>925</v>
      </c>
      <c r="G347" s="939" t="s">
        <v>918</v>
      </c>
      <c r="H347" s="940" t="s">
        <v>926</v>
      </c>
      <c r="I347" s="941" t="s">
        <v>211</v>
      </c>
      <c r="J347" s="197" t="s">
        <v>927</v>
      </c>
      <c r="K347" s="113"/>
      <c r="M347" s="38"/>
      <c r="N347" s="38"/>
      <c r="O347" s="38"/>
      <c r="P347" s="38"/>
      <c r="Q347" s="38"/>
      <c r="R347" s="38"/>
      <c r="S347" s="38"/>
    </row>
    <row r="348" spans="1:19" x14ac:dyDescent="0.25">
      <c r="C348" s="943">
        <v>42602</v>
      </c>
      <c r="D348" s="942" t="s">
        <v>928</v>
      </c>
      <c r="E348" s="944">
        <v>42602</v>
      </c>
      <c r="F348" s="945">
        <v>42602</v>
      </c>
      <c r="G348" s="939" t="s">
        <v>929</v>
      </c>
      <c r="H348" s="940" t="s">
        <v>930</v>
      </c>
      <c r="I348" s="941" t="s">
        <v>918</v>
      </c>
      <c r="J348" s="197"/>
      <c r="K348" s="113"/>
      <c r="M348" s="38"/>
      <c r="N348" s="38"/>
      <c r="O348" s="38"/>
      <c r="P348" s="38"/>
      <c r="Q348" s="38"/>
      <c r="R348" s="38"/>
      <c r="S348" s="38"/>
    </row>
    <row r="349" spans="1:19" x14ac:dyDescent="0.25">
      <c r="A349" s="486" t="s">
        <v>931</v>
      </c>
      <c r="B349" s="487" t="s">
        <v>2</v>
      </c>
      <c r="C349" s="935" t="s">
        <v>924</v>
      </c>
      <c r="D349" s="946">
        <v>42602</v>
      </c>
      <c r="E349" s="947"/>
      <c r="F349" s="938" t="s">
        <v>924</v>
      </c>
      <c r="G349" s="948">
        <v>42602</v>
      </c>
      <c r="H349" s="949">
        <v>42014</v>
      </c>
      <c r="I349" s="950">
        <v>42602</v>
      </c>
      <c r="J349" s="951">
        <v>42602</v>
      </c>
      <c r="K349" s="952">
        <v>42602</v>
      </c>
      <c r="M349" s="38"/>
      <c r="N349" s="38"/>
      <c r="O349" s="38"/>
      <c r="P349" s="38"/>
      <c r="Q349" s="38"/>
      <c r="R349" s="38"/>
      <c r="S349" s="38"/>
    </row>
    <row r="350" spans="1:19" x14ac:dyDescent="0.25">
      <c r="A350" s="14" t="s">
        <v>14</v>
      </c>
      <c r="B350" s="13" t="s">
        <v>15</v>
      </c>
      <c r="C350" s="249">
        <v>109</v>
      </c>
      <c r="D350" s="4">
        <v>2</v>
      </c>
      <c r="E350" s="953">
        <v>45</v>
      </c>
      <c r="F350" s="954">
        <v>1</v>
      </c>
      <c r="G350" s="955">
        <v>53</v>
      </c>
      <c r="H350" s="956">
        <v>12</v>
      </c>
      <c r="I350" s="957">
        <v>1</v>
      </c>
      <c r="J350" s="183">
        <v>40.333333333333336</v>
      </c>
      <c r="K350" s="586">
        <v>31</v>
      </c>
      <c r="M350" s="38"/>
      <c r="N350" s="38"/>
      <c r="O350" s="38"/>
      <c r="P350" s="38"/>
      <c r="Q350" s="38"/>
      <c r="R350" s="38"/>
      <c r="S350" s="38"/>
    </row>
    <row r="351" spans="1:19" x14ac:dyDescent="0.25">
      <c r="A351" s="789" t="s">
        <v>41</v>
      </c>
      <c r="B351" s="13" t="s">
        <v>42</v>
      </c>
      <c r="C351" s="249">
        <v>138</v>
      </c>
      <c r="D351" s="4">
        <v>133</v>
      </c>
      <c r="E351" s="953">
        <v>138</v>
      </c>
      <c r="F351" s="954">
        <v>98</v>
      </c>
      <c r="G351" s="955">
        <v>42</v>
      </c>
      <c r="H351" s="956">
        <v>16</v>
      </c>
      <c r="I351" s="957">
        <v>106</v>
      </c>
      <c r="J351" s="183">
        <v>134.5</v>
      </c>
      <c r="K351" s="586">
        <v>145</v>
      </c>
      <c r="M351" s="38"/>
      <c r="N351" s="38"/>
      <c r="O351" s="38"/>
      <c r="P351" s="38"/>
      <c r="Q351" s="38"/>
      <c r="R351" s="38"/>
      <c r="S351" s="38"/>
    </row>
    <row r="352" spans="1:19" x14ac:dyDescent="0.25">
      <c r="A352" s="16" t="s">
        <v>232</v>
      </c>
      <c r="B352" s="11" t="s">
        <v>17</v>
      </c>
      <c r="C352" s="249">
        <v>153</v>
      </c>
      <c r="D352" s="4">
        <v>165</v>
      </c>
      <c r="E352" s="953">
        <v>159</v>
      </c>
      <c r="F352" s="954">
        <v>78</v>
      </c>
      <c r="G352" s="955">
        <v>104</v>
      </c>
      <c r="H352" s="956">
        <v>37</v>
      </c>
      <c r="I352" s="957">
        <v>109</v>
      </c>
      <c r="J352" s="183">
        <v>154.16666666666666</v>
      </c>
      <c r="K352" s="586">
        <v>164</v>
      </c>
      <c r="M352" s="38"/>
      <c r="N352" s="38"/>
      <c r="O352" s="38"/>
      <c r="P352" s="38"/>
      <c r="Q352" s="38"/>
      <c r="R352" s="38"/>
      <c r="S352" s="38"/>
    </row>
    <row r="353" spans="1:19" x14ac:dyDescent="0.25">
      <c r="A353" s="19" t="s">
        <v>32</v>
      </c>
      <c r="B353" s="11" t="s">
        <v>253</v>
      </c>
      <c r="C353" s="249">
        <v>170</v>
      </c>
      <c r="D353" s="4">
        <v>134</v>
      </c>
      <c r="E353" s="953">
        <v>120</v>
      </c>
      <c r="F353" s="954">
        <v>104</v>
      </c>
      <c r="G353" s="955">
        <v>143</v>
      </c>
      <c r="H353" s="956">
        <v>17</v>
      </c>
      <c r="I353" s="957">
        <v>119</v>
      </c>
      <c r="J353" s="183">
        <v>160.16666666666666</v>
      </c>
      <c r="K353" s="586">
        <v>167</v>
      </c>
      <c r="M353" s="38"/>
      <c r="N353" s="38"/>
      <c r="O353" s="38"/>
      <c r="P353" s="38"/>
      <c r="Q353" s="38"/>
      <c r="R353" s="38"/>
      <c r="S353" s="38"/>
    </row>
    <row r="354" spans="1:19" x14ac:dyDescent="0.25">
      <c r="A354" s="27" t="s">
        <v>34</v>
      </c>
      <c r="B354" s="13" t="s">
        <v>35</v>
      </c>
      <c r="C354" s="249">
        <v>171</v>
      </c>
      <c r="D354" s="4">
        <v>127</v>
      </c>
      <c r="E354" s="953">
        <v>118</v>
      </c>
      <c r="F354" s="954">
        <v>47</v>
      </c>
      <c r="G354" s="955">
        <v>136</v>
      </c>
      <c r="H354" s="956">
        <v>15</v>
      </c>
      <c r="I354" s="957">
        <v>57</v>
      </c>
      <c r="J354" s="183">
        <v>133.16666666666666</v>
      </c>
      <c r="K354" s="586">
        <v>143</v>
      </c>
      <c r="M354" s="38"/>
      <c r="N354" s="38"/>
      <c r="O354" s="38"/>
      <c r="P354" s="38"/>
      <c r="Q354" s="38"/>
      <c r="R354" s="38"/>
      <c r="S354" s="38"/>
    </row>
    <row r="355" spans="1:19" x14ac:dyDescent="0.25">
      <c r="M355" s="38"/>
      <c r="N355" s="38"/>
      <c r="O355" s="38"/>
      <c r="P355" s="38"/>
      <c r="Q355" s="38"/>
      <c r="R355" s="38"/>
      <c r="S355" s="38"/>
    </row>
    <row r="356" spans="1:19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M356" s="38"/>
      <c r="N356" s="38"/>
      <c r="O356" s="38"/>
      <c r="P356" s="38"/>
      <c r="Q356" s="38"/>
      <c r="R356" s="38"/>
      <c r="S356" s="38"/>
    </row>
    <row r="357" spans="1:19" x14ac:dyDescent="0.25">
      <c r="M357" s="38"/>
      <c r="N357" s="38"/>
      <c r="O357" s="38"/>
      <c r="P357" s="38"/>
      <c r="Q357" s="38"/>
      <c r="R357" s="38"/>
      <c r="S357" s="38"/>
    </row>
    <row r="358" spans="1:19" x14ac:dyDescent="0.25">
      <c r="A358" t="s">
        <v>1013</v>
      </c>
      <c r="M358" s="38"/>
      <c r="N358" s="38"/>
      <c r="O358" s="38"/>
      <c r="P358" s="38"/>
      <c r="Q358" s="38"/>
      <c r="R358" s="38"/>
      <c r="S358" s="38"/>
    </row>
    <row r="359" spans="1:19" x14ac:dyDescent="0.25">
      <c r="A359" t="s">
        <v>1014</v>
      </c>
      <c r="M359" s="38"/>
      <c r="N359" s="38"/>
      <c r="O359" s="38"/>
      <c r="P359" s="38"/>
      <c r="Q359" s="38"/>
      <c r="R359" s="38"/>
      <c r="S359" s="38"/>
    </row>
    <row r="360" spans="1:19" x14ac:dyDescent="0.25">
      <c r="D360" s="38">
        <v>1</v>
      </c>
      <c r="E360" s="38">
        <f t="shared" ref="E360" si="36">+D360+1</f>
        <v>2</v>
      </c>
      <c r="F360" s="38">
        <f t="shared" ref="F360" si="37">+E360+1</f>
        <v>3</v>
      </c>
      <c r="G360" s="38">
        <f t="shared" ref="G360" si="38">+F360+1</f>
        <v>4</v>
      </c>
      <c r="H360" s="38">
        <f t="shared" ref="H360" si="39">+G360+1</f>
        <v>5</v>
      </c>
      <c r="I360" s="38">
        <f t="shared" ref="I360" si="40">+H360+1</f>
        <v>6</v>
      </c>
      <c r="J360" s="38">
        <f t="shared" ref="J360" si="41">+I360+1</f>
        <v>7</v>
      </c>
      <c r="K360" s="38">
        <f t="shared" ref="K360" si="42">+J360+1</f>
        <v>8</v>
      </c>
      <c r="M360" s="38"/>
      <c r="N360" s="38"/>
      <c r="O360" s="38"/>
      <c r="P360" s="38"/>
      <c r="Q360" s="38"/>
      <c r="R360" s="38"/>
      <c r="S360" s="38"/>
    </row>
    <row r="361" spans="1:19" x14ac:dyDescent="0.25">
      <c r="A361" s="981"/>
      <c r="D361" s="51" t="str">
        <f>+$B$6</f>
        <v>Ehlers N</v>
      </c>
      <c r="E361" s="52" t="str">
        <f>+$B$7</f>
        <v>Sarovic M</v>
      </c>
      <c r="F361" s="53" t="str">
        <f>+$B$8</f>
        <v>Fivaz S</v>
      </c>
      <c r="G361" s="3" t="str">
        <f>+$B$9</f>
        <v>Coetzee J</v>
      </c>
      <c r="H361" s="54" t="str">
        <f>+$B$10</f>
        <v>Brunette L</v>
      </c>
      <c r="I361" s="55" t="str">
        <f>+$B$11</f>
        <v>Majoko N</v>
      </c>
      <c r="J361" s="56" t="str">
        <f>+$B$12</f>
        <v>Markram J</v>
      </c>
      <c r="K361" t="str">
        <f>+$B$13</f>
        <v>Player 8</v>
      </c>
      <c r="M361" s="38"/>
      <c r="N361" s="38"/>
      <c r="O361" s="38"/>
      <c r="P361" s="38"/>
      <c r="Q361" s="38"/>
      <c r="R361" s="38"/>
      <c r="S361" s="38"/>
    </row>
    <row r="362" spans="1:19" s="26" customFormat="1" ht="15.75" thickBot="1" x14ac:dyDescent="0.3">
      <c r="A362" s="989"/>
      <c r="C362" s="114" t="s">
        <v>269</v>
      </c>
      <c r="D362" s="162">
        <v>10</v>
      </c>
      <c r="E362" s="162">
        <v>8</v>
      </c>
      <c r="F362" s="162">
        <v>9</v>
      </c>
      <c r="G362" s="162" t="s">
        <v>31</v>
      </c>
      <c r="H362" s="162" t="s">
        <v>31</v>
      </c>
      <c r="I362" s="162">
        <v>10</v>
      </c>
      <c r="J362" s="162">
        <v>10</v>
      </c>
      <c r="K362" s="155" t="s">
        <v>31</v>
      </c>
      <c r="M362" s="114"/>
      <c r="N362" s="114"/>
      <c r="O362" s="114"/>
      <c r="P362" s="114"/>
      <c r="Q362" s="114"/>
      <c r="R362" s="114"/>
      <c r="S362" s="114"/>
    </row>
    <row r="363" spans="1:19" x14ac:dyDescent="0.25">
      <c r="A363" s="38">
        <v>1</v>
      </c>
      <c r="B363" s="991" t="str">
        <f>+$B$6</f>
        <v>Ehlers N</v>
      </c>
      <c r="C363" s="992">
        <v>10</v>
      </c>
      <c r="D363" s="993"/>
      <c r="E363" s="994"/>
      <c r="F363" s="994"/>
      <c r="G363" s="994"/>
      <c r="H363" s="994"/>
      <c r="I363" s="994"/>
      <c r="J363" s="994"/>
      <c r="K363" s="995"/>
      <c r="M363" s="38"/>
      <c r="N363" s="38"/>
      <c r="O363" s="38"/>
      <c r="P363" s="38"/>
      <c r="Q363" s="38"/>
      <c r="R363" s="38"/>
      <c r="S363" s="38"/>
    </row>
    <row r="364" spans="1:19" x14ac:dyDescent="0.25">
      <c r="A364" s="38"/>
      <c r="B364" s="996" t="s">
        <v>1011</v>
      </c>
      <c r="C364" s="997"/>
      <c r="D364" s="889"/>
      <c r="E364" s="990">
        <v>3</v>
      </c>
      <c r="F364" s="990">
        <v>2</v>
      </c>
      <c r="G364" s="990" t="s">
        <v>31</v>
      </c>
      <c r="H364" s="990" t="s">
        <v>31</v>
      </c>
      <c r="I364" s="990">
        <v>1</v>
      </c>
      <c r="J364" s="990">
        <v>1</v>
      </c>
      <c r="K364" s="998" t="s">
        <v>31</v>
      </c>
      <c r="M364" s="38"/>
      <c r="N364" s="38"/>
      <c r="O364" s="38"/>
      <c r="P364" s="38"/>
      <c r="Q364" s="38"/>
      <c r="R364" s="38"/>
      <c r="S364" s="38"/>
    </row>
    <row r="365" spans="1:19" ht="15.75" thickBot="1" x14ac:dyDescent="0.3">
      <c r="A365" s="38"/>
      <c r="B365" s="999" t="s">
        <v>1012</v>
      </c>
      <c r="C365" s="1000"/>
      <c r="D365" s="1001"/>
      <c r="E365" s="1002">
        <v>0</v>
      </c>
      <c r="F365" s="1002">
        <v>0</v>
      </c>
      <c r="G365" s="1002" t="s">
        <v>31</v>
      </c>
      <c r="H365" s="1002" t="s">
        <v>31</v>
      </c>
      <c r="I365" s="1002">
        <v>-1</v>
      </c>
      <c r="J365" s="1002">
        <v>-1</v>
      </c>
      <c r="K365" s="1003" t="s">
        <v>31</v>
      </c>
      <c r="M365" s="38"/>
      <c r="N365" s="38"/>
      <c r="O365" s="38"/>
      <c r="P365" s="38"/>
      <c r="Q365" s="38"/>
      <c r="R365" s="38"/>
      <c r="S365" s="38"/>
    </row>
    <row r="366" spans="1:19" x14ac:dyDescent="0.25">
      <c r="A366" s="38">
        <f>+A363+1</f>
        <v>2</v>
      </c>
      <c r="B366" s="1004" t="str">
        <f>+$B$7</f>
        <v>Sarovic M</v>
      </c>
      <c r="C366" s="992">
        <v>8</v>
      </c>
      <c r="D366" s="933"/>
      <c r="E366" s="1005"/>
      <c r="F366" s="933"/>
      <c r="G366" s="933"/>
      <c r="H366" s="933"/>
      <c r="I366" s="933"/>
      <c r="J366" s="933"/>
      <c r="K366" s="71"/>
      <c r="M366" s="38"/>
      <c r="N366" s="38"/>
      <c r="O366" s="38"/>
      <c r="P366" s="38"/>
      <c r="Q366" s="38"/>
      <c r="R366" s="38"/>
      <c r="S366" s="38"/>
    </row>
    <row r="367" spans="1:19" x14ac:dyDescent="0.25">
      <c r="A367" s="38"/>
      <c r="B367" s="996" t="s">
        <v>1011</v>
      </c>
      <c r="C367" s="997"/>
      <c r="D367" s="990">
        <v>0</v>
      </c>
      <c r="E367" s="889"/>
      <c r="F367" s="990">
        <v>0</v>
      </c>
      <c r="G367" s="990" t="s">
        <v>31</v>
      </c>
      <c r="H367" s="990" t="s">
        <v>31</v>
      </c>
      <c r="I367" s="990">
        <v>0</v>
      </c>
      <c r="J367" s="990">
        <v>0</v>
      </c>
      <c r="K367" s="998" t="s">
        <v>31</v>
      </c>
      <c r="M367" s="38"/>
      <c r="N367" s="38"/>
      <c r="O367" s="38"/>
      <c r="P367" s="38"/>
      <c r="Q367" s="38"/>
      <c r="R367" s="38"/>
      <c r="S367" s="38"/>
    </row>
    <row r="368" spans="1:19" ht="15.75" thickBot="1" x14ac:dyDescent="0.3">
      <c r="A368" s="38"/>
      <c r="B368" s="999" t="s">
        <v>1012</v>
      </c>
      <c r="C368" s="1000"/>
      <c r="D368" s="1002">
        <v>-3</v>
      </c>
      <c r="E368" s="1001"/>
      <c r="F368" s="1002">
        <v>-2</v>
      </c>
      <c r="G368" s="1002" t="s">
        <v>31</v>
      </c>
      <c r="H368" s="1002" t="s">
        <v>31</v>
      </c>
      <c r="I368" s="1002">
        <v>-3</v>
      </c>
      <c r="J368" s="1002">
        <v>-3</v>
      </c>
      <c r="K368" s="1003" t="s">
        <v>31</v>
      </c>
      <c r="M368" s="38"/>
      <c r="N368" s="38"/>
      <c r="O368" s="38"/>
      <c r="P368" s="38"/>
      <c r="Q368" s="38"/>
      <c r="R368" s="38"/>
      <c r="S368" s="38"/>
    </row>
    <row r="369" spans="1:19" x14ac:dyDescent="0.25">
      <c r="A369" s="38">
        <f>+A366+1</f>
        <v>3</v>
      </c>
      <c r="B369" s="1006" t="str">
        <f>+$B$8</f>
        <v>Fivaz S</v>
      </c>
      <c r="C369" s="992">
        <v>9</v>
      </c>
      <c r="D369" s="933"/>
      <c r="E369" s="933"/>
      <c r="F369" s="1005"/>
      <c r="G369" s="933"/>
      <c r="H369" s="933"/>
      <c r="I369" s="933"/>
      <c r="J369" s="933"/>
      <c r="K369" s="71"/>
      <c r="M369" s="38"/>
      <c r="N369" s="38"/>
      <c r="O369" s="38"/>
      <c r="P369" s="38"/>
      <c r="Q369" s="38"/>
      <c r="R369" s="38"/>
      <c r="S369" s="38"/>
    </row>
    <row r="370" spans="1:19" x14ac:dyDescent="0.25">
      <c r="A370" s="38"/>
      <c r="B370" s="996" t="s">
        <v>1011</v>
      </c>
      <c r="C370" s="997"/>
      <c r="D370" s="990">
        <v>0</v>
      </c>
      <c r="E370" s="990">
        <v>2</v>
      </c>
      <c r="F370" s="889"/>
      <c r="G370" s="990" t="s">
        <v>31</v>
      </c>
      <c r="H370" s="990" t="s">
        <v>31</v>
      </c>
      <c r="I370" s="990">
        <v>0</v>
      </c>
      <c r="J370" s="990">
        <v>0</v>
      </c>
      <c r="K370" s="998" t="s">
        <v>31</v>
      </c>
      <c r="M370" s="38"/>
      <c r="N370" s="38"/>
      <c r="O370" s="38"/>
      <c r="P370" s="38"/>
      <c r="Q370" s="38"/>
      <c r="R370" s="38"/>
      <c r="S370" s="38"/>
    </row>
    <row r="371" spans="1:19" ht="15.75" thickBot="1" x14ac:dyDescent="0.3">
      <c r="A371" s="38"/>
      <c r="B371" s="999" t="s">
        <v>1012</v>
      </c>
      <c r="C371" s="1000"/>
      <c r="D371" s="1002">
        <v>-2</v>
      </c>
      <c r="E371" s="1002">
        <v>0</v>
      </c>
      <c r="F371" s="1001"/>
      <c r="G371" s="1002" t="s">
        <v>31</v>
      </c>
      <c r="H371" s="1002" t="s">
        <v>31</v>
      </c>
      <c r="I371" s="1002">
        <v>-2</v>
      </c>
      <c r="J371" s="1002">
        <v>-2</v>
      </c>
      <c r="K371" s="1003" t="s">
        <v>31</v>
      </c>
      <c r="M371" s="38"/>
      <c r="N371" s="38"/>
      <c r="O371" s="38"/>
      <c r="P371" s="38"/>
      <c r="Q371" s="38"/>
      <c r="R371" s="38"/>
      <c r="S371" s="38"/>
    </row>
    <row r="372" spans="1:19" x14ac:dyDescent="0.25">
      <c r="A372" s="38">
        <f>+A369+1</f>
        <v>4</v>
      </c>
      <c r="B372" s="1007" t="str">
        <f>+$B$9</f>
        <v>Coetzee J</v>
      </c>
      <c r="C372" s="992" t="s">
        <v>31</v>
      </c>
      <c r="D372" s="933"/>
      <c r="E372" s="933"/>
      <c r="F372" s="933"/>
      <c r="G372" s="1005"/>
      <c r="H372" s="933"/>
      <c r="I372" s="933"/>
      <c r="J372" s="933"/>
      <c r="K372" s="71"/>
      <c r="M372" s="38"/>
      <c r="N372" s="38"/>
      <c r="O372" s="38"/>
      <c r="P372" s="38"/>
      <c r="Q372" s="38"/>
      <c r="R372" s="38"/>
      <c r="S372" s="38"/>
    </row>
    <row r="373" spans="1:19" x14ac:dyDescent="0.25">
      <c r="A373" s="38"/>
      <c r="B373" s="996" t="s">
        <v>1011</v>
      </c>
      <c r="C373" s="997"/>
      <c r="D373" s="990" t="s">
        <v>31</v>
      </c>
      <c r="E373" s="990" t="s">
        <v>31</v>
      </c>
      <c r="F373" s="990" t="s">
        <v>31</v>
      </c>
      <c r="G373" s="889"/>
      <c r="H373" s="990" t="s">
        <v>31</v>
      </c>
      <c r="I373" s="990" t="s">
        <v>31</v>
      </c>
      <c r="J373" s="990" t="s">
        <v>31</v>
      </c>
      <c r="K373" s="998" t="s">
        <v>31</v>
      </c>
      <c r="M373" s="38"/>
      <c r="N373" s="38"/>
      <c r="O373" s="38"/>
      <c r="P373" s="38"/>
      <c r="Q373" s="38"/>
      <c r="R373" s="38"/>
      <c r="S373" s="38"/>
    </row>
    <row r="374" spans="1:19" ht="15.75" thickBot="1" x14ac:dyDescent="0.3">
      <c r="A374" s="38"/>
      <c r="B374" s="999" t="s">
        <v>1012</v>
      </c>
      <c r="C374" s="1000"/>
      <c r="D374" s="1002" t="s">
        <v>31</v>
      </c>
      <c r="E374" s="1002" t="s">
        <v>31</v>
      </c>
      <c r="F374" s="1002" t="s">
        <v>31</v>
      </c>
      <c r="G374" s="1001"/>
      <c r="H374" s="1002" t="s">
        <v>31</v>
      </c>
      <c r="I374" s="1002" t="s">
        <v>31</v>
      </c>
      <c r="J374" s="1002" t="s">
        <v>31</v>
      </c>
      <c r="K374" s="1003" t="s">
        <v>31</v>
      </c>
      <c r="M374" s="38"/>
      <c r="N374" s="38"/>
      <c r="O374" s="38"/>
      <c r="P374" s="38"/>
      <c r="Q374" s="38"/>
      <c r="R374" s="38"/>
      <c r="S374" s="38"/>
    </row>
    <row r="375" spans="1:19" x14ac:dyDescent="0.25">
      <c r="A375" s="38">
        <f>+A372+1</f>
        <v>5</v>
      </c>
      <c r="B375" s="1008" t="str">
        <f>+$B$10</f>
        <v>Brunette L</v>
      </c>
      <c r="C375" s="992" t="s">
        <v>31</v>
      </c>
      <c r="D375" s="933"/>
      <c r="E375" s="933"/>
      <c r="F375" s="933"/>
      <c r="G375" s="933"/>
      <c r="H375" s="1005"/>
      <c r="I375" s="933"/>
      <c r="J375" s="933"/>
      <c r="K375" s="71"/>
      <c r="M375" s="38"/>
      <c r="N375" s="38"/>
      <c r="O375" s="38"/>
      <c r="P375" s="38"/>
      <c r="Q375" s="38"/>
      <c r="R375" s="38"/>
      <c r="S375" s="38"/>
    </row>
    <row r="376" spans="1:19" x14ac:dyDescent="0.25">
      <c r="A376" s="38"/>
      <c r="B376" s="996" t="s">
        <v>1011</v>
      </c>
      <c r="C376" s="997"/>
      <c r="D376" s="990" t="s">
        <v>31</v>
      </c>
      <c r="E376" s="990" t="s">
        <v>31</v>
      </c>
      <c r="F376" s="990" t="s">
        <v>31</v>
      </c>
      <c r="G376" s="990" t="s">
        <v>31</v>
      </c>
      <c r="H376" s="889"/>
      <c r="I376" s="990" t="s">
        <v>31</v>
      </c>
      <c r="J376" s="990" t="s">
        <v>31</v>
      </c>
      <c r="K376" s="998" t="s">
        <v>31</v>
      </c>
      <c r="M376" s="38"/>
      <c r="N376" s="38"/>
      <c r="O376" s="38"/>
      <c r="P376" s="38"/>
      <c r="Q376" s="38"/>
      <c r="R376" s="38"/>
      <c r="S376" s="38"/>
    </row>
    <row r="377" spans="1:19" ht="15.75" thickBot="1" x14ac:dyDescent="0.3">
      <c r="A377" s="38"/>
      <c r="B377" s="999" t="s">
        <v>1012</v>
      </c>
      <c r="C377" s="1000"/>
      <c r="D377" s="1002" t="s">
        <v>31</v>
      </c>
      <c r="E377" s="1002" t="s">
        <v>31</v>
      </c>
      <c r="F377" s="1002" t="s">
        <v>31</v>
      </c>
      <c r="G377" s="1002" t="s">
        <v>31</v>
      </c>
      <c r="H377" s="1001"/>
      <c r="I377" s="1002" t="s">
        <v>31</v>
      </c>
      <c r="J377" s="1002" t="s">
        <v>31</v>
      </c>
      <c r="K377" s="1003" t="s">
        <v>31</v>
      </c>
      <c r="M377" s="38"/>
      <c r="N377" s="38"/>
      <c r="O377" s="38"/>
      <c r="P377" s="38"/>
      <c r="Q377" s="38"/>
      <c r="R377" s="38"/>
      <c r="S377" s="38"/>
    </row>
    <row r="378" spans="1:19" x14ac:dyDescent="0.25">
      <c r="A378" s="38">
        <f>+A375+1</f>
        <v>6</v>
      </c>
      <c r="B378" s="1009" t="str">
        <f>+$B$11</f>
        <v>Majoko N</v>
      </c>
      <c r="C378" s="992">
        <v>10</v>
      </c>
      <c r="D378" s="933"/>
      <c r="E378" s="933"/>
      <c r="F378" s="933"/>
      <c r="G378" s="933"/>
      <c r="H378" s="933"/>
      <c r="I378" s="1005"/>
      <c r="J378" s="933"/>
      <c r="K378" s="71"/>
      <c r="M378" s="38"/>
      <c r="N378" s="38"/>
      <c r="O378" s="38"/>
      <c r="P378" s="38"/>
      <c r="Q378" s="38"/>
      <c r="R378" s="38"/>
      <c r="S378" s="38"/>
    </row>
    <row r="379" spans="1:19" x14ac:dyDescent="0.25">
      <c r="A379" s="38"/>
      <c r="B379" s="996" t="s">
        <v>1011</v>
      </c>
      <c r="C379" s="997"/>
      <c r="D379" s="990">
        <v>1</v>
      </c>
      <c r="E379" s="990">
        <v>3</v>
      </c>
      <c r="F379" s="990">
        <v>2</v>
      </c>
      <c r="G379" s="990" t="s">
        <v>31</v>
      </c>
      <c r="H379" s="990" t="s">
        <v>31</v>
      </c>
      <c r="I379" s="889"/>
      <c r="J379" s="990">
        <v>1</v>
      </c>
      <c r="K379" s="998" t="s">
        <v>31</v>
      </c>
      <c r="M379" s="38"/>
      <c r="N379" s="38"/>
      <c r="O379" s="38"/>
      <c r="P379" s="38"/>
      <c r="Q379" s="38"/>
      <c r="R379" s="38"/>
      <c r="S379" s="38"/>
    </row>
    <row r="380" spans="1:19" ht="15.75" thickBot="1" x14ac:dyDescent="0.3">
      <c r="A380" s="38"/>
      <c r="B380" s="999" t="s">
        <v>1012</v>
      </c>
      <c r="C380" s="1000"/>
      <c r="D380" s="1002">
        <v>-1</v>
      </c>
      <c r="E380" s="1002">
        <v>0</v>
      </c>
      <c r="F380" s="1002">
        <v>0</v>
      </c>
      <c r="G380" s="1002" t="s">
        <v>31</v>
      </c>
      <c r="H380" s="1002" t="s">
        <v>31</v>
      </c>
      <c r="I380" s="1001"/>
      <c r="J380" s="1002">
        <v>-1</v>
      </c>
      <c r="K380" s="1003" t="s">
        <v>31</v>
      </c>
      <c r="M380" s="38"/>
      <c r="N380" s="38"/>
      <c r="O380" s="38"/>
      <c r="P380" s="38"/>
      <c r="Q380" s="38"/>
      <c r="R380" s="38"/>
      <c r="S380" s="38"/>
    </row>
    <row r="381" spans="1:19" x14ac:dyDescent="0.25">
      <c r="A381" s="38">
        <f>+A378+1</f>
        <v>7</v>
      </c>
      <c r="B381" s="1010" t="str">
        <f>+$B$12</f>
        <v>Markram J</v>
      </c>
      <c r="C381" s="992">
        <v>10</v>
      </c>
      <c r="D381" s="933"/>
      <c r="E381" s="933"/>
      <c r="F381" s="933"/>
      <c r="G381" s="933"/>
      <c r="H381" s="933"/>
      <c r="I381" s="933"/>
      <c r="J381" s="1005"/>
      <c r="K381" s="71"/>
      <c r="M381" s="38"/>
      <c r="N381" s="38"/>
      <c r="O381" s="38"/>
      <c r="P381" s="38"/>
      <c r="Q381" s="38"/>
      <c r="R381" s="38"/>
      <c r="S381" s="38"/>
    </row>
    <row r="382" spans="1:19" x14ac:dyDescent="0.25">
      <c r="A382" s="38"/>
      <c r="B382" s="996" t="s">
        <v>1011</v>
      </c>
      <c r="C382" s="997"/>
      <c r="D382" s="990">
        <v>1</v>
      </c>
      <c r="E382" s="990">
        <v>3</v>
      </c>
      <c r="F382" s="990">
        <v>2</v>
      </c>
      <c r="G382" s="990" t="s">
        <v>31</v>
      </c>
      <c r="H382" s="990" t="s">
        <v>31</v>
      </c>
      <c r="I382" s="990">
        <v>1</v>
      </c>
      <c r="J382" s="889"/>
      <c r="K382" s="998" t="s">
        <v>31</v>
      </c>
      <c r="M382" s="38"/>
      <c r="N382" s="38"/>
      <c r="O382" s="38"/>
      <c r="P382" s="38"/>
      <c r="Q382" s="38"/>
      <c r="R382" s="38"/>
      <c r="S382" s="38"/>
    </row>
    <row r="383" spans="1:19" ht="15.75" thickBot="1" x14ac:dyDescent="0.3">
      <c r="A383" s="38"/>
      <c r="B383" s="999" t="s">
        <v>1012</v>
      </c>
      <c r="C383" s="1000"/>
      <c r="D383" s="1002">
        <v>-1</v>
      </c>
      <c r="E383" s="1002">
        <v>0</v>
      </c>
      <c r="F383" s="1002">
        <v>0</v>
      </c>
      <c r="G383" s="1002" t="s">
        <v>31</v>
      </c>
      <c r="H383" s="1002" t="s">
        <v>31</v>
      </c>
      <c r="I383" s="1002">
        <v>-1</v>
      </c>
      <c r="J383" s="1001"/>
      <c r="K383" s="1003" t="s">
        <v>31</v>
      </c>
      <c r="M383" s="38"/>
      <c r="N383" s="38"/>
      <c r="O383" s="38"/>
      <c r="P383" s="38"/>
      <c r="Q383" s="38"/>
      <c r="R383" s="38"/>
      <c r="S383" s="38"/>
    </row>
    <row r="384" spans="1:19" x14ac:dyDescent="0.25">
      <c r="A384" s="38">
        <f>+A381+1</f>
        <v>8</v>
      </c>
      <c r="B384" s="1011" t="str">
        <f>+$B$13</f>
        <v>Player 8</v>
      </c>
      <c r="C384" s="992" t="s">
        <v>31</v>
      </c>
      <c r="D384" s="933"/>
      <c r="E384" s="933"/>
      <c r="F384" s="933"/>
      <c r="G384" s="933"/>
      <c r="H384" s="933"/>
      <c r="I384" s="933"/>
      <c r="J384" s="933"/>
      <c r="K384" s="1012"/>
      <c r="M384" s="38"/>
      <c r="N384" s="38"/>
      <c r="O384" s="38"/>
      <c r="P384" s="38"/>
      <c r="Q384" s="38"/>
      <c r="R384" s="38"/>
      <c r="S384" s="38"/>
    </row>
    <row r="385" spans="1:19" x14ac:dyDescent="0.25">
      <c r="A385" s="38"/>
      <c r="B385" s="996" t="s">
        <v>1011</v>
      </c>
      <c r="C385" s="997"/>
      <c r="D385" s="990" t="s">
        <v>31</v>
      </c>
      <c r="E385" s="990" t="s">
        <v>31</v>
      </c>
      <c r="F385" s="990" t="s">
        <v>31</v>
      </c>
      <c r="G385" s="990" t="s">
        <v>31</v>
      </c>
      <c r="H385" s="990" t="s">
        <v>31</v>
      </c>
      <c r="I385" s="990" t="s">
        <v>31</v>
      </c>
      <c r="J385" s="990" t="s">
        <v>31</v>
      </c>
      <c r="K385" s="1013"/>
      <c r="M385" s="38"/>
      <c r="N385" s="38"/>
      <c r="O385" s="38"/>
      <c r="P385" s="38"/>
      <c r="Q385" s="38"/>
      <c r="R385" s="38"/>
      <c r="S385" s="38"/>
    </row>
    <row r="386" spans="1:19" ht="15.75" thickBot="1" x14ac:dyDescent="0.3">
      <c r="A386" s="38"/>
      <c r="B386" s="999" t="s">
        <v>1012</v>
      </c>
      <c r="C386" s="1000"/>
      <c r="D386" s="1002" t="s">
        <v>31</v>
      </c>
      <c r="E386" s="1002" t="s">
        <v>31</v>
      </c>
      <c r="F386" s="1002" t="s">
        <v>31</v>
      </c>
      <c r="G386" s="1002" t="s">
        <v>31</v>
      </c>
      <c r="H386" s="1002" t="s">
        <v>31</v>
      </c>
      <c r="I386" s="1002" t="s">
        <v>31</v>
      </c>
      <c r="J386" s="1002" t="s">
        <v>31</v>
      </c>
      <c r="K386" s="1014"/>
      <c r="M386" s="38"/>
      <c r="N386" s="38"/>
      <c r="O386" s="38"/>
      <c r="P386" s="38"/>
      <c r="Q386" s="38"/>
      <c r="R386" s="38"/>
      <c r="S386" s="38"/>
    </row>
    <row r="387" spans="1:19" x14ac:dyDescent="0.25">
      <c r="B387" t="s">
        <v>1015</v>
      </c>
      <c r="M387" s="38"/>
      <c r="N387" s="38"/>
      <c r="O387" s="38"/>
      <c r="P387" s="38"/>
      <c r="Q387" s="38"/>
      <c r="R387" s="38"/>
      <c r="S387" s="38"/>
    </row>
    <row r="388" spans="1:19" x14ac:dyDescent="0.25">
      <c r="B388" t="s">
        <v>1016</v>
      </c>
      <c r="M388" s="38"/>
      <c r="N388" s="38"/>
      <c r="O388" s="38"/>
      <c r="P388" s="38"/>
      <c r="Q388" s="38"/>
      <c r="R388" s="38"/>
      <c r="S388" s="38"/>
    </row>
    <row r="389" spans="1:19" x14ac:dyDescent="0.25">
      <c r="B389" t="s">
        <v>1017</v>
      </c>
      <c r="M389" s="38"/>
      <c r="N389" s="38"/>
      <c r="O389" s="38"/>
      <c r="P389" s="38"/>
      <c r="Q389" s="38"/>
      <c r="R389" s="38"/>
      <c r="S389" s="38"/>
    </row>
    <row r="390" spans="1:19" x14ac:dyDescent="0.25">
      <c r="B390" t="s">
        <v>1018</v>
      </c>
      <c r="M390" s="38"/>
      <c r="N390" s="38"/>
      <c r="O390" s="38"/>
      <c r="P390" s="38"/>
      <c r="Q390" s="38"/>
      <c r="R390" s="38"/>
      <c r="S390" s="38"/>
    </row>
    <row r="391" spans="1:19" x14ac:dyDescent="0.25">
      <c r="B391" t="s">
        <v>1019</v>
      </c>
      <c r="M391" s="38"/>
      <c r="N391" s="38"/>
      <c r="O391" s="38"/>
      <c r="P391" s="38"/>
      <c r="Q391" s="38"/>
      <c r="R391" s="38"/>
      <c r="S391" s="38"/>
    </row>
    <row r="392" spans="1:19" x14ac:dyDescent="0.25">
      <c r="B392" t="s">
        <v>1020</v>
      </c>
      <c r="M392" s="38"/>
      <c r="N392" s="38"/>
      <c r="O392" s="38"/>
      <c r="P392" s="38"/>
      <c r="Q392" s="38"/>
      <c r="R392" s="38"/>
      <c r="S392" s="38"/>
    </row>
    <row r="393" spans="1:19" x14ac:dyDescent="0.25">
      <c r="B393" t="s">
        <v>1021</v>
      </c>
      <c r="M393" s="38"/>
      <c r="N393" s="38"/>
      <c r="O393" s="38"/>
      <c r="P393" s="38"/>
      <c r="Q393" s="38"/>
      <c r="R393" s="38"/>
      <c r="S393" s="38"/>
    </row>
    <row r="394" spans="1:19" x14ac:dyDescent="0.25">
      <c r="M394" s="38"/>
      <c r="N394" s="38"/>
      <c r="O394" s="38"/>
      <c r="P394" s="38"/>
      <c r="Q394" s="38"/>
      <c r="R394" s="38"/>
      <c r="S394" s="38"/>
    </row>
    <row r="395" spans="1:19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987"/>
      <c r="N395" s="987"/>
      <c r="O395" s="987"/>
      <c r="P395" s="987"/>
      <c r="Q395" s="987"/>
      <c r="R395" s="987"/>
      <c r="S395" s="987"/>
    </row>
    <row r="396" spans="1:19" x14ac:dyDescent="0.25">
      <c r="M396" s="38"/>
      <c r="N396" s="38"/>
      <c r="O396" s="38"/>
      <c r="P396" s="38"/>
      <c r="Q396" s="38"/>
      <c r="R396" s="38"/>
      <c r="S396" s="38"/>
    </row>
    <row r="397" spans="1:19" x14ac:dyDescent="0.25">
      <c r="A397" t="s">
        <v>1022</v>
      </c>
      <c r="M397" s="38"/>
      <c r="N397" s="38"/>
      <c r="O397" s="38"/>
      <c r="P397" s="38"/>
      <c r="Q397" s="38"/>
      <c r="R397" s="38"/>
      <c r="S397" s="38"/>
    </row>
    <row r="398" spans="1:19" x14ac:dyDescent="0.25">
      <c r="D398" s="51" t="str">
        <f>+$B$6</f>
        <v>Ehlers N</v>
      </c>
      <c r="F398" s="52" t="str">
        <f>+$B$7</f>
        <v>Sarovic M</v>
      </c>
      <c r="H398" s="53" t="str">
        <f>+$B$8</f>
        <v>Fivaz S</v>
      </c>
      <c r="J398" s="3" t="str">
        <f>+$B$9</f>
        <v>Coetzee J</v>
      </c>
    </row>
    <row r="399" spans="1:19" s="26" customFormat="1" x14ac:dyDescent="0.25">
      <c r="D399" s="114" t="s">
        <v>1023</v>
      </c>
      <c r="E399" s="114" t="s">
        <v>1024</v>
      </c>
      <c r="F399" s="114" t="s">
        <v>1023</v>
      </c>
      <c r="G399" s="114" t="s">
        <v>1024</v>
      </c>
      <c r="H399" s="114" t="s">
        <v>1023</v>
      </c>
      <c r="I399" s="114" t="s">
        <v>1024</v>
      </c>
      <c r="J399" s="114" t="s">
        <v>1023</v>
      </c>
      <c r="K399" s="114" t="s">
        <v>1024</v>
      </c>
    </row>
    <row r="400" spans="1:19" x14ac:dyDescent="0.25">
      <c r="A400" s="106" t="s">
        <v>1025</v>
      </c>
      <c r="D400" s="4">
        <v>10</v>
      </c>
      <c r="E400" s="9"/>
      <c r="F400" s="4">
        <v>8</v>
      </c>
      <c r="G400" s="9"/>
      <c r="H400" s="4">
        <v>9</v>
      </c>
      <c r="I400" s="9"/>
      <c r="J400" s="4" t="s">
        <v>31</v>
      </c>
      <c r="K400" s="9"/>
    </row>
    <row r="401" spans="1:11" x14ac:dyDescent="0.25">
      <c r="A401" t="s">
        <v>1026</v>
      </c>
      <c r="D401" s="888">
        <v>9.5</v>
      </c>
      <c r="E401" s="4"/>
      <c r="F401" s="888">
        <v>8.1111000000000004</v>
      </c>
      <c r="G401" s="4"/>
      <c r="H401" s="888">
        <v>8.25</v>
      </c>
      <c r="I401" s="4"/>
      <c r="J401" s="888"/>
      <c r="K401" s="4"/>
    </row>
    <row r="402" spans="1:11" x14ac:dyDescent="0.25">
      <c r="A402" t="s">
        <v>1027</v>
      </c>
      <c r="D402" s="1091">
        <v>7.75</v>
      </c>
      <c r="E402" s="4">
        <v>109</v>
      </c>
      <c r="F402" s="1091">
        <v>8.4722000000000008</v>
      </c>
      <c r="G402" s="4">
        <v>138</v>
      </c>
      <c r="H402" s="1091">
        <v>9.2388999999999992</v>
      </c>
      <c r="I402" s="4">
        <v>153</v>
      </c>
      <c r="J402" s="1091"/>
      <c r="K402" s="4"/>
    </row>
    <row r="403" spans="1:11" x14ac:dyDescent="0.25">
      <c r="A403" t="s">
        <v>231</v>
      </c>
      <c r="D403" s="1091">
        <f>+D401-D402</f>
        <v>1.75</v>
      </c>
      <c r="E403" s="4">
        <v>2</v>
      </c>
      <c r="F403" s="1091">
        <f>+F401-F402</f>
        <v>-0.36110000000000042</v>
      </c>
      <c r="G403" s="4">
        <v>133</v>
      </c>
      <c r="H403" s="1091">
        <f>+H401-H402</f>
        <v>-0.98889999999999922</v>
      </c>
      <c r="I403" s="4">
        <v>165</v>
      </c>
      <c r="J403" s="1091">
        <f>+J401-J402</f>
        <v>0</v>
      </c>
      <c r="K403" s="4"/>
    </row>
    <row r="404" spans="1:11" x14ac:dyDescent="0.25">
      <c r="A404" t="s">
        <v>1028</v>
      </c>
      <c r="D404" s="1092">
        <v>1</v>
      </c>
      <c r="E404" s="4"/>
      <c r="F404" s="1092">
        <v>3</v>
      </c>
      <c r="G404" s="4"/>
      <c r="H404" s="1092">
        <v>3</v>
      </c>
      <c r="I404" s="4"/>
      <c r="J404" s="1092"/>
      <c r="K404" s="4"/>
    </row>
    <row r="405" spans="1:11" x14ac:dyDescent="0.25">
      <c r="A405" s="106" t="s">
        <v>1029</v>
      </c>
      <c r="D405" s="1093">
        <f>+D403*D404</f>
        <v>1.75</v>
      </c>
      <c r="E405" s="4">
        <v>45</v>
      </c>
      <c r="F405" s="1093">
        <f>+F403*F404</f>
        <v>-1.0833000000000013</v>
      </c>
      <c r="G405" s="4">
        <v>138</v>
      </c>
      <c r="H405" s="1093">
        <f>+H403*H404</f>
        <v>-2.9666999999999977</v>
      </c>
      <c r="I405" s="4">
        <v>159</v>
      </c>
      <c r="J405" s="1093">
        <f>+J403*J404</f>
        <v>0</v>
      </c>
      <c r="K405" s="4"/>
    </row>
    <row r="406" spans="1:11" x14ac:dyDescent="0.25">
      <c r="A406" t="s">
        <v>1030</v>
      </c>
      <c r="D406" s="4">
        <v>7</v>
      </c>
      <c r="E406" s="4"/>
      <c r="F406" s="4">
        <v>10</v>
      </c>
      <c r="G406" s="4"/>
      <c r="H406" s="4">
        <v>15</v>
      </c>
      <c r="I406" s="4"/>
      <c r="J406" s="4"/>
      <c r="K406" s="4"/>
    </row>
    <row r="407" spans="1:11" x14ac:dyDescent="0.25">
      <c r="A407" t="s">
        <v>1031</v>
      </c>
      <c r="D407" s="4">
        <v>5</v>
      </c>
      <c r="E407" s="4"/>
      <c r="F407" s="4">
        <v>6</v>
      </c>
      <c r="G407" s="4"/>
      <c r="H407" s="4">
        <v>22</v>
      </c>
      <c r="I407" s="4"/>
      <c r="J407" s="4"/>
      <c r="K407" s="4"/>
    </row>
    <row r="408" spans="1:11" x14ac:dyDescent="0.25">
      <c r="A408" t="s">
        <v>1032</v>
      </c>
      <c r="D408" s="183">
        <f>+D406/D407</f>
        <v>1.4</v>
      </c>
      <c r="E408" s="4"/>
      <c r="F408" s="183">
        <f>+F406/F407</f>
        <v>1.6666666666666667</v>
      </c>
      <c r="G408" s="4"/>
      <c r="H408" s="183">
        <f>+H406/H407</f>
        <v>0.68181818181818177</v>
      </c>
      <c r="I408" s="4"/>
      <c r="J408" s="183" t="e">
        <f>+J406/J407</f>
        <v>#DIV/0!</v>
      </c>
      <c r="K408" s="4"/>
    </row>
    <row r="409" spans="1:11" x14ac:dyDescent="0.25">
      <c r="A409" t="s">
        <v>1033</v>
      </c>
      <c r="D409" s="4">
        <f>+D406+D407</f>
        <v>12</v>
      </c>
      <c r="E409" s="4"/>
      <c r="F409" s="4">
        <f>+F406+F407</f>
        <v>16</v>
      </c>
      <c r="G409" s="4"/>
      <c r="H409" s="4">
        <f>+H406+H407</f>
        <v>37</v>
      </c>
      <c r="I409" s="4"/>
      <c r="J409" s="4">
        <f>+J406+J407</f>
        <v>0</v>
      </c>
      <c r="K409" s="4"/>
    </row>
    <row r="410" spans="1:11" x14ac:dyDescent="0.25">
      <c r="A410" t="s">
        <v>1034</v>
      </c>
      <c r="D410" s="1094">
        <v>0</v>
      </c>
      <c r="E410" s="4">
        <v>53</v>
      </c>
      <c r="F410" s="1094">
        <v>0.75</v>
      </c>
      <c r="G410" s="4">
        <v>42</v>
      </c>
      <c r="H410" s="1094">
        <v>0.5</v>
      </c>
      <c r="I410" s="4">
        <v>104</v>
      </c>
      <c r="J410" s="1094"/>
      <c r="K410" s="4"/>
    </row>
    <row r="411" spans="1:11" x14ac:dyDescent="0.25">
      <c r="A411" t="s">
        <v>1035</v>
      </c>
      <c r="D411" s="1094">
        <v>1</v>
      </c>
      <c r="E411" s="4">
        <v>1</v>
      </c>
      <c r="F411" s="1094">
        <v>0.25</v>
      </c>
      <c r="G411" s="4">
        <v>98</v>
      </c>
      <c r="H411" s="1094">
        <v>0.38</v>
      </c>
      <c r="I411" s="4">
        <v>78</v>
      </c>
      <c r="J411" s="1094"/>
      <c r="K411" s="4"/>
    </row>
    <row r="412" spans="1:11" x14ac:dyDescent="0.25">
      <c r="A412" t="s">
        <v>1036</v>
      </c>
      <c r="D412" s="1094">
        <v>1</v>
      </c>
      <c r="E412" s="4"/>
      <c r="F412" s="4" t="e">
        <v>#DIV/0!</v>
      </c>
      <c r="G412" s="4"/>
      <c r="H412" s="1094">
        <v>0</v>
      </c>
      <c r="I412" s="4"/>
      <c r="J412" s="1094"/>
      <c r="K412" s="4"/>
    </row>
    <row r="413" spans="1:11" x14ac:dyDescent="0.25">
      <c r="A413" t="s">
        <v>1037</v>
      </c>
      <c r="D413" s="1094">
        <v>1</v>
      </c>
      <c r="E413" s="4"/>
      <c r="F413" s="4" t="e">
        <v>#DIV/0!</v>
      </c>
      <c r="G413" s="4"/>
      <c r="H413" s="1094">
        <v>0.33</v>
      </c>
      <c r="I413" s="4"/>
      <c r="J413" s="1094"/>
      <c r="K413" s="4"/>
    </row>
    <row r="414" spans="1:11" x14ac:dyDescent="0.25">
      <c r="A414" t="s">
        <v>1038</v>
      </c>
      <c r="D414" s="4">
        <v>11</v>
      </c>
      <c r="E414" s="4"/>
      <c r="F414" s="4">
        <v>1</v>
      </c>
      <c r="G414" s="4"/>
      <c r="H414" s="4">
        <v>6</v>
      </c>
      <c r="I414" s="4"/>
      <c r="J414" s="4"/>
      <c r="K414" s="4"/>
    </row>
    <row r="415" spans="1:11" x14ac:dyDescent="0.25">
      <c r="A415" t="s">
        <v>1039</v>
      </c>
      <c r="D415" s="4">
        <v>0</v>
      </c>
      <c r="E415" s="4"/>
      <c r="F415" s="4">
        <v>-3</v>
      </c>
      <c r="G415" s="4"/>
      <c r="H415" s="4">
        <v>-19</v>
      </c>
      <c r="I415" s="4"/>
      <c r="J415" s="4"/>
      <c r="K415" s="4"/>
    </row>
    <row r="416" spans="1:11" x14ac:dyDescent="0.25">
      <c r="A416" t="s">
        <v>1040</v>
      </c>
      <c r="D416" s="4">
        <f>+D414+D415</f>
        <v>11</v>
      </c>
      <c r="E416" s="4">
        <v>1</v>
      </c>
      <c r="F416" s="4">
        <f>+F414+F415</f>
        <v>-2</v>
      </c>
      <c r="G416" s="4">
        <v>106</v>
      </c>
      <c r="H416" s="4">
        <f>+H414+H415</f>
        <v>-13</v>
      </c>
      <c r="I416" s="4">
        <v>109</v>
      </c>
      <c r="J416" s="4">
        <f>+J414+J415</f>
        <v>0</v>
      </c>
      <c r="K416" s="4"/>
    </row>
    <row r="417" spans="1:19" x14ac:dyDescent="0.25">
      <c r="A417" t="s">
        <v>1041</v>
      </c>
      <c r="D417" s="4" t="e">
        <f>+D414/D415</f>
        <v>#DIV/0!</v>
      </c>
      <c r="E417" s="4"/>
      <c r="F417" s="183">
        <f>+F414/(-1*F415)</f>
        <v>0.33333333333333331</v>
      </c>
      <c r="G417" s="4"/>
      <c r="H417" s="183">
        <f>+H414/(-1*H415)</f>
        <v>0.31578947368421051</v>
      </c>
      <c r="I417" s="4"/>
      <c r="J417" s="183" t="e">
        <f>+J414/(-1*J415)</f>
        <v>#DIV/0!</v>
      </c>
      <c r="K417" s="4"/>
    </row>
    <row r="418" spans="1:19" x14ac:dyDescent="0.25">
      <c r="A418" t="s">
        <v>1110</v>
      </c>
      <c r="D418" s="4">
        <v>40.333300000000001</v>
      </c>
      <c r="E418" s="4">
        <v>31</v>
      </c>
      <c r="F418" s="183">
        <v>134.5</v>
      </c>
      <c r="G418" s="4">
        <v>145</v>
      </c>
      <c r="H418" s="4">
        <v>154.16669999999999</v>
      </c>
      <c r="I418" s="4">
        <v>164</v>
      </c>
      <c r="J418" s="4"/>
      <c r="K418" s="4"/>
    </row>
    <row r="419" spans="1:19" x14ac:dyDescent="0.25">
      <c r="M419" s="38"/>
      <c r="N419" s="38"/>
      <c r="O419" s="38"/>
      <c r="P419" s="38"/>
      <c r="Q419" s="38"/>
      <c r="R419" s="38"/>
      <c r="S419" s="38"/>
    </row>
    <row r="420" spans="1:19" x14ac:dyDescent="0.25">
      <c r="M420" s="38"/>
      <c r="N420" s="38"/>
      <c r="O420" s="38"/>
      <c r="P420" s="38"/>
      <c r="Q420" s="38"/>
      <c r="R420" s="38"/>
      <c r="S420" s="38"/>
    </row>
    <row r="421" spans="1:19" x14ac:dyDescent="0.25">
      <c r="D421" s="54" t="str">
        <f>+$B$10</f>
        <v>Brunette L</v>
      </c>
      <c r="F421" s="55" t="str">
        <f>+$B$11</f>
        <v>Majoko N</v>
      </c>
      <c r="H421" s="56" t="str">
        <f>+$B$12</f>
        <v>Markram J</v>
      </c>
      <c r="J421" t="str">
        <f>+$B$13</f>
        <v>Player 8</v>
      </c>
      <c r="K421" s="38"/>
      <c r="M421" s="38"/>
      <c r="N421" s="38"/>
      <c r="O421" s="38"/>
      <c r="P421" s="38"/>
      <c r="Q421" s="38"/>
      <c r="R421" s="38"/>
      <c r="S421" s="38"/>
    </row>
    <row r="422" spans="1:19" x14ac:dyDescent="0.25">
      <c r="A422" s="26"/>
      <c r="B422" s="26"/>
      <c r="C422" s="26"/>
      <c r="D422" s="114" t="s">
        <v>1023</v>
      </c>
      <c r="E422" s="114" t="s">
        <v>1024</v>
      </c>
      <c r="F422" s="114" t="s">
        <v>1023</v>
      </c>
      <c r="G422" s="114" t="s">
        <v>1024</v>
      </c>
      <c r="H422" s="114" t="s">
        <v>1023</v>
      </c>
      <c r="I422" s="114" t="s">
        <v>1024</v>
      </c>
      <c r="J422" s="114" t="s">
        <v>1023</v>
      </c>
      <c r="K422" s="114" t="s">
        <v>1024</v>
      </c>
      <c r="M422" s="38"/>
      <c r="N422" s="38"/>
      <c r="O422" s="38"/>
      <c r="P422" s="38"/>
      <c r="Q422" s="38"/>
      <c r="R422" s="38"/>
      <c r="S422" s="38"/>
    </row>
    <row r="423" spans="1:19" x14ac:dyDescent="0.25">
      <c r="A423" s="106" t="s">
        <v>1025</v>
      </c>
      <c r="D423" s="4" t="s">
        <v>31</v>
      </c>
      <c r="E423" s="9"/>
      <c r="F423" s="4">
        <v>10</v>
      </c>
      <c r="G423" s="9"/>
      <c r="H423" s="4">
        <v>10</v>
      </c>
      <c r="I423" s="9"/>
      <c r="J423" s="47" t="s">
        <v>31</v>
      </c>
      <c r="K423" s="4"/>
      <c r="M423" s="38"/>
      <c r="N423" s="38"/>
      <c r="O423" s="38"/>
      <c r="P423" s="38"/>
      <c r="Q423" s="38"/>
      <c r="R423" s="38"/>
      <c r="S423" s="38"/>
    </row>
    <row r="424" spans="1:19" x14ac:dyDescent="0.25">
      <c r="A424" t="s">
        <v>1026</v>
      </c>
      <c r="D424" s="888"/>
      <c r="E424" s="4"/>
      <c r="F424" s="888">
        <v>9.6667000000000005</v>
      </c>
      <c r="G424" s="4"/>
      <c r="H424" s="888">
        <v>9.7777999999999992</v>
      </c>
      <c r="I424" s="4"/>
      <c r="J424" s="888"/>
      <c r="K424" s="4"/>
      <c r="M424" s="38"/>
      <c r="N424" s="38"/>
      <c r="O424" s="38"/>
      <c r="P424" s="38"/>
      <c r="Q424" s="38"/>
      <c r="R424" s="38"/>
      <c r="S424" s="38"/>
    </row>
    <row r="425" spans="1:19" x14ac:dyDescent="0.25">
      <c r="A425" t="s">
        <v>1027</v>
      </c>
      <c r="D425" s="1091"/>
      <c r="E425" s="4"/>
      <c r="F425" s="1091">
        <v>10.041700000000001</v>
      </c>
      <c r="G425" s="4">
        <v>170</v>
      </c>
      <c r="H425" s="1091">
        <v>10.1111</v>
      </c>
      <c r="I425" s="4">
        <v>171</v>
      </c>
      <c r="J425" s="1091"/>
      <c r="K425" s="4"/>
      <c r="M425" s="38"/>
      <c r="N425" s="38"/>
      <c r="O425" s="38"/>
      <c r="P425" s="38"/>
      <c r="Q425" s="38"/>
      <c r="R425" s="38"/>
      <c r="S425" s="38"/>
    </row>
    <row r="426" spans="1:19" x14ac:dyDescent="0.25">
      <c r="A426" t="s">
        <v>231</v>
      </c>
      <c r="D426" s="1091">
        <f>+D424-D425</f>
        <v>0</v>
      </c>
      <c r="E426" s="4"/>
      <c r="F426" s="1091">
        <f>+F424-F425</f>
        <v>-0.375</v>
      </c>
      <c r="G426" s="4">
        <v>134</v>
      </c>
      <c r="H426" s="1091">
        <f>+H424-H425</f>
        <v>-0.33330000000000126</v>
      </c>
      <c r="I426" s="4">
        <v>127</v>
      </c>
      <c r="J426" s="1091">
        <f>+J424-J425</f>
        <v>0</v>
      </c>
      <c r="K426" s="4"/>
      <c r="M426" s="38"/>
      <c r="N426" s="38"/>
      <c r="O426" s="38"/>
      <c r="P426" s="38"/>
      <c r="Q426" s="38"/>
      <c r="R426" s="38"/>
      <c r="S426" s="38"/>
    </row>
    <row r="427" spans="1:19" x14ac:dyDescent="0.25">
      <c r="A427" t="s">
        <v>1028</v>
      </c>
      <c r="D427" s="1092"/>
      <c r="E427" s="4"/>
      <c r="F427" s="1092">
        <v>1</v>
      </c>
      <c r="G427" s="4"/>
      <c r="H427" s="1092">
        <v>1</v>
      </c>
      <c r="I427" s="4"/>
      <c r="J427" s="1092"/>
      <c r="K427" s="4"/>
      <c r="M427" s="38"/>
      <c r="N427" s="38"/>
      <c r="O427" s="38"/>
      <c r="P427" s="38"/>
      <c r="Q427" s="38"/>
      <c r="R427" s="38"/>
      <c r="S427" s="38"/>
    </row>
    <row r="428" spans="1:19" x14ac:dyDescent="0.25">
      <c r="A428" s="106" t="s">
        <v>1029</v>
      </c>
      <c r="D428" s="1093">
        <f>+D426*D427</f>
        <v>0</v>
      </c>
      <c r="E428" s="4"/>
      <c r="F428" s="1093">
        <f>+F426*F427</f>
        <v>-0.375</v>
      </c>
      <c r="G428" s="4">
        <v>120</v>
      </c>
      <c r="H428" s="1093">
        <f>+H426*H427</f>
        <v>-0.33330000000000126</v>
      </c>
      <c r="I428" s="4">
        <v>118</v>
      </c>
      <c r="J428" s="1093">
        <f>+J426*J427</f>
        <v>0</v>
      </c>
      <c r="K428" s="4"/>
      <c r="M428" s="38"/>
      <c r="N428" s="38"/>
      <c r="O428" s="38"/>
      <c r="P428" s="38"/>
      <c r="Q428" s="38"/>
      <c r="R428" s="38"/>
      <c r="S428" s="38"/>
    </row>
    <row r="429" spans="1:19" x14ac:dyDescent="0.25">
      <c r="A429" t="s">
        <v>1030</v>
      </c>
      <c r="D429" s="4"/>
      <c r="E429" s="4"/>
      <c r="F429" s="4">
        <v>3</v>
      </c>
      <c r="G429" s="4"/>
      <c r="H429" s="4">
        <v>3</v>
      </c>
      <c r="I429" s="4"/>
      <c r="J429" s="4"/>
      <c r="K429" s="4"/>
      <c r="M429" s="38"/>
      <c r="N429" s="38"/>
      <c r="O429" s="38"/>
      <c r="P429" s="38"/>
      <c r="Q429" s="38"/>
      <c r="R429" s="38"/>
      <c r="S429" s="38"/>
    </row>
    <row r="430" spans="1:19" x14ac:dyDescent="0.25">
      <c r="A430" t="s">
        <v>1031</v>
      </c>
      <c r="D430" s="4"/>
      <c r="E430" s="4"/>
      <c r="F430" s="4">
        <v>14</v>
      </c>
      <c r="G430" s="4"/>
      <c r="H430" s="4">
        <v>12</v>
      </c>
      <c r="I430" s="4"/>
      <c r="J430" s="4"/>
      <c r="K430" s="4"/>
      <c r="M430" s="38"/>
      <c r="N430" s="38"/>
      <c r="O430" s="38"/>
      <c r="P430" s="38"/>
      <c r="Q430" s="38"/>
      <c r="R430" s="38"/>
      <c r="S430" s="38"/>
    </row>
    <row r="431" spans="1:19" x14ac:dyDescent="0.25">
      <c r="A431" t="s">
        <v>1032</v>
      </c>
      <c r="D431" s="183" t="e">
        <f>+D429/D430</f>
        <v>#DIV/0!</v>
      </c>
      <c r="E431" s="4"/>
      <c r="F431" s="183">
        <f>+F429/F430</f>
        <v>0.21428571428571427</v>
      </c>
      <c r="G431" s="4"/>
      <c r="H431" s="183">
        <f>+H429/H430</f>
        <v>0.25</v>
      </c>
      <c r="I431" s="4"/>
      <c r="J431" s="183" t="e">
        <f>+J429/J430</f>
        <v>#DIV/0!</v>
      </c>
      <c r="K431" s="4"/>
      <c r="M431" s="38"/>
      <c r="N431" s="38"/>
      <c r="O431" s="38"/>
      <c r="P431" s="38"/>
      <c r="Q431" s="38"/>
      <c r="R431" s="38"/>
      <c r="S431" s="38"/>
    </row>
    <row r="432" spans="1:19" x14ac:dyDescent="0.25">
      <c r="A432" t="s">
        <v>1033</v>
      </c>
      <c r="D432" s="4">
        <f>+D429+D430</f>
        <v>0</v>
      </c>
      <c r="E432" s="4"/>
      <c r="F432" s="4">
        <f>+F429+F430</f>
        <v>17</v>
      </c>
      <c r="G432" s="4"/>
      <c r="H432" s="4">
        <f>+H429+H430</f>
        <v>15</v>
      </c>
      <c r="I432" s="4"/>
      <c r="J432" s="4">
        <f>+J429+J430</f>
        <v>0</v>
      </c>
      <c r="K432" s="4"/>
      <c r="M432" s="38"/>
      <c r="N432" s="38"/>
      <c r="O432" s="38"/>
      <c r="P432" s="38"/>
      <c r="Q432" s="38"/>
      <c r="R432" s="38"/>
      <c r="S432" s="38"/>
    </row>
    <row r="433" spans="1:31" x14ac:dyDescent="0.25">
      <c r="A433" t="s">
        <v>1034</v>
      </c>
      <c r="D433" s="1094"/>
      <c r="E433" s="4"/>
      <c r="F433" s="1094">
        <v>0.17</v>
      </c>
      <c r="G433" s="4">
        <v>143</v>
      </c>
      <c r="H433" s="1094">
        <v>0</v>
      </c>
      <c r="I433" s="4">
        <v>136</v>
      </c>
      <c r="J433" s="1094"/>
      <c r="K433" s="4"/>
      <c r="M433" s="38"/>
      <c r="N433" s="38"/>
      <c r="O433" s="38"/>
      <c r="P433" s="38"/>
      <c r="Q433" s="38"/>
      <c r="R433" s="38"/>
      <c r="S433" s="38"/>
    </row>
    <row r="434" spans="1:31" x14ac:dyDescent="0.25">
      <c r="A434" t="s">
        <v>1035</v>
      </c>
      <c r="D434" s="1094"/>
      <c r="E434" s="4"/>
      <c r="F434" s="1094">
        <v>0.22</v>
      </c>
      <c r="G434" s="4">
        <v>104</v>
      </c>
      <c r="H434" s="1094">
        <v>0.5</v>
      </c>
      <c r="I434" s="4">
        <v>47</v>
      </c>
      <c r="J434" s="1094"/>
      <c r="K434" s="4"/>
      <c r="M434" s="38"/>
      <c r="N434" s="38"/>
      <c r="O434" s="38"/>
      <c r="P434" s="38"/>
      <c r="Q434" s="38"/>
      <c r="R434" s="38"/>
      <c r="S434" s="38"/>
    </row>
    <row r="435" spans="1:31" x14ac:dyDescent="0.25">
      <c r="A435" t="s">
        <v>1036</v>
      </c>
      <c r="D435" s="1094"/>
      <c r="E435" s="4"/>
      <c r="F435" s="1094">
        <v>0</v>
      </c>
      <c r="G435" s="4"/>
      <c r="H435" s="4" t="e">
        <v>#DIV/0!</v>
      </c>
      <c r="I435" s="4"/>
      <c r="J435" s="1094"/>
      <c r="K435" s="4"/>
      <c r="M435" s="38"/>
      <c r="N435" s="38"/>
      <c r="O435" s="38"/>
      <c r="P435" s="38"/>
      <c r="Q435" s="38"/>
      <c r="R435" s="38"/>
      <c r="S435" s="38"/>
    </row>
    <row r="436" spans="1:31" x14ac:dyDescent="0.25">
      <c r="A436" t="s">
        <v>1037</v>
      </c>
      <c r="D436" s="1094"/>
      <c r="E436" s="4"/>
      <c r="F436" s="4" t="e">
        <v>#DIV/0!</v>
      </c>
      <c r="G436" s="4"/>
      <c r="H436" s="4" t="e">
        <v>#DIV/0!</v>
      </c>
      <c r="I436" s="4"/>
      <c r="J436" s="1094"/>
      <c r="K436" s="4"/>
      <c r="M436" s="38"/>
      <c r="N436" s="38"/>
      <c r="O436" s="38"/>
      <c r="P436" s="38"/>
      <c r="Q436" s="38"/>
      <c r="R436" s="38"/>
      <c r="S436" s="38"/>
    </row>
    <row r="437" spans="1:31" x14ac:dyDescent="0.25">
      <c r="A437" t="s">
        <v>1038</v>
      </c>
      <c r="D437" s="4"/>
      <c r="E437" s="4"/>
      <c r="F437" s="4">
        <v>2</v>
      </c>
      <c r="G437" s="4"/>
      <c r="H437" s="4">
        <v>3</v>
      </c>
      <c r="I437" s="4"/>
      <c r="J437" s="4"/>
      <c r="K437" s="4"/>
      <c r="M437" s="38"/>
      <c r="N437" s="38"/>
      <c r="O437" s="38"/>
      <c r="P437" s="38"/>
      <c r="Q437" s="38"/>
      <c r="R437" s="38"/>
      <c r="S437" s="38"/>
    </row>
    <row r="438" spans="1:31" x14ac:dyDescent="0.25">
      <c r="A438" t="s">
        <v>1039</v>
      </c>
      <c r="D438" s="4"/>
      <c r="E438" s="4"/>
      <c r="F438" s="4">
        <v>-11</v>
      </c>
      <c r="G438" s="4"/>
      <c r="H438" s="4">
        <v>-3</v>
      </c>
      <c r="I438" s="4"/>
      <c r="J438" s="4"/>
      <c r="K438" s="4"/>
      <c r="M438" s="38"/>
      <c r="N438" s="38"/>
      <c r="O438" s="38"/>
      <c r="P438" s="38"/>
      <c r="Q438" s="38"/>
      <c r="R438" s="38"/>
      <c r="S438" s="38"/>
    </row>
    <row r="439" spans="1:31" x14ac:dyDescent="0.25">
      <c r="A439" t="s">
        <v>1040</v>
      </c>
      <c r="D439" s="4">
        <f>+D437+D438</f>
        <v>0</v>
      </c>
      <c r="E439" s="4"/>
      <c r="F439" s="4">
        <f>+F437+F438</f>
        <v>-9</v>
      </c>
      <c r="G439" s="4">
        <v>119</v>
      </c>
      <c r="H439" s="4">
        <f>+H437+H438</f>
        <v>0</v>
      </c>
      <c r="I439" s="4">
        <v>57</v>
      </c>
      <c r="J439" s="4">
        <f>+J437+J438</f>
        <v>0</v>
      </c>
      <c r="K439" s="4"/>
      <c r="M439" s="38"/>
      <c r="N439" s="38"/>
      <c r="O439" s="38"/>
      <c r="P439" s="38"/>
      <c r="Q439" s="38"/>
      <c r="R439" s="38"/>
      <c r="S439" s="38"/>
    </row>
    <row r="440" spans="1:31" x14ac:dyDescent="0.25">
      <c r="A440" t="s">
        <v>1041</v>
      </c>
      <c r="D440" s="183" t="e">
        <f>+D437/(-1*D438)</f>
        <v>#DIV/0!</v>
      </c>
      <c r="E440" s="4"/>
      <c r="F440" s="183">
        <f>+F437/(-1*F438)</f>
        <v>0.18181818181818182</v>
      </c>
      <c r="G440" s="4"/>
      <c r="H440" s="183">
        <f>+H437/(-1*H438)</f>
        <v>1</v>
      </c>
      <c r="I440" s="4"/>
      <c r="J440" s="183" t="e">
        <f>+J437/J438</f>
        <v>#DIV/0!</v>
      </c>
      <c r="K440" s="4"/>
      <c r="M440" s="38"/>
      <c r="N440" s="38"/>
      <c r="O440" s="38"/>
      <c r="P440" s="38"/>
      <c r="Q440" s="38"/>
      <c r="R440" s="38"/>
      <c r="S440" s="38"/>
    </row>
    <row r="441" spans="1:31" x14ac:dyDescent="0.25">
      <c r="A441" t="s">
        <v>1110</v>
      </c>
      <c r="D441" s="4"/>
      <c r="E441" s="4"/>
      <c r="F441" s="4">
        <v>160.16669999999999</v>
      </c>
      <c r="G441" s="4">
        <v>167</v>
      </c>
      <c r="H441" s="4">
        <v>133.16669999999999</v>
      </c>
      <c r="I441" s="4">
        <v>143</v>
      </c>
      <c r="J441" s="4"/>
      <c r="K441" s="4"/>
      <c r="M441" s="38"/>
      <c r="N441" s="38"/>
      <c r="O441" s="38"/>
      <c r="P441" s="38"/>
      <c r="Q441" s="38"/>
      <c r="R441" s="38"/>
      <c r="S441" s="38"/>
    </row>
    <row r="442" spans="1:31" x14ac:dyDescent="0.25">
      <c r="M442" s="38"/>
      <c r="N442" s="38"/>
      <c r="O442" s="38"/>
      <c r="P442" s="38"/>
      <c r="Q442" s="38"/>
      <c r="R442" s="38"/>
      <c r="S442" s="38"/>
    </row>
    <row r="443" spans="1:31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987"/>
      <c r="N443" s="987"/>
      <c r="O443" s="38"/>
      <c r="P443" s="38"/>
      <c r="Q443" s="38"/>
      <c r="R443" s="38"/>
      <c r="S443" s="38"/>
    </row>
    <row r="444" spans="1:31" x14ac:dyDescent="0.25">
      <c r="M444" s="38"/>
      <c r="N444" s="38"/>
      <c r="O444" s="38"/>
      <c r="P444" s="38"/>
      <c r="Q444" s="38"/>
      <c r="R444" s="38"/>
      <c r="S444" s="38"/>
    </row>
    <row r="445" spans="1:31" ht="18.75" x14ac:dyDescent="0.3">
      <c r="A445" s="911" t="s">
        <v>1111</v>
      </c>
      <c r="M445" s="38"/>
      <c r="N445" s="38"/>
      <c r="O445" s="38"/>
      <c r="P445" s="38"/>
      <c r="Q445" s="38"/>
      <c r="R445" s="38"/>
      <c r="S445" s="38"/>
    </row>
    <row r="446" spans="1:31" x14ac:dyDescent="0.25">
      <c r="M446" s="38"/>
      <c r="N446" s="38"/>
      <c r="O446" s="38"/>
      <c r="P446" s="38"/>
      <c r="Q446" s="38"/>
      <c r="R446" s="38"/>
      <c r="S446" s="38"/>
    </row>
    <row r="447" spans="1:31" ht="15.75" thickBot="1" x14ac:dyDescent="0.3">
      <c r="A447" t="s">
        <v>1042</v>
      </c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t="s">
        <v>1042</v>
      </c>
    </row>
    <row r="448" spans="1:31" x14ac:dyDescent="0.25">
      <c r="A448" t="s">
        <v>1043</v>
      </c>
      <c r="C448" s="1035" t="s">
        <v>1044</v>
      </c>
      <c r="D448" s="1036" t="s">
        <v>115</v>
      </c>
      <c r="E448" s="1011" t="s">
        <v>1045</v>
      </c>
      <c r="F448" s="1037" t="s">
        <v>231</v>
      </c>
      <c r="G448" s="995" t="s">
        <v>1045</v>
      </c>
      <c r="H448" s="1038" t="s">
        <v>1046</v>
      </c>
      <c r="I448" s="26"/>
      <c r="J448" s="26"/>
      <c r="K448" s="26"/>
      <c r="L448" s="26" t="s">
        <v>1047</v>
      </c>
      <c r="M448" s="26" t="s">
        <v>1047</v>
      </c>
      <c r="N448" s="26" t="s">
        <v>1048</v>
      </c>
      <c r="O448" s="26" t="s">
        <v>1049</v>
      </c>
      <c r="P448" s="26" t="s">
        <v>1050</v>
      </c>
      <c r="Q448" s="26" t="s">
        <v>1049</v>
      </c>
      <c r="R448" s="26" t="s">
        <v>1051</v>
      </c>
      <c r="S448" s="26" t="s">
        <v>1052</v>
      </c>
      <c r="T448" s="26" t="s">
        <v>1053</v>
      </c>
      <c r="U448" s="26" t="s">
        <v>1054</v>
      </c>
      <c r="V448" s="26"/>
      <c r="W448" s="26"/>
      <c r="X448" s="26"/>
      <c r="Y448" s="26"/>
      <c r="Z448" s="26"/>
      <c r="AA448" s="1036"/>
      <c r="AB448" s="1036"/>
      <c r="AC448" s="1011"/>
      <c r="AD448" s="1011"/>
      <c r="AE448" t="s">
        <v>1043</v>
      </c>
    </row>
    <row r="449" spans="1:32" x14ac:dyDescent="0.25">
      <c r="A449" t="s">
        <v>1055</v>
      </c>
      <c r="C449" s="1021" t="s">
        <v>926</v>
      </c>
      <c r="D449" s="1039" t="s">
        <v>64</v>
      </c>
      <c r="E449" s="1021" t="s">
        <v>1056</v>
      </c>
      <c r="F449" s="113"/>
      <c r="G449" s="73" t="s">
        <v>1056</v>
      </c>
      <c r="H449" s="1040" t="s">
        <v>231</v>
      </c>
      <c r="I449" s="26"/>
      <c r="J449" s="26"/>
      <c r="K449" s="26"/>
      <c r="L449" s="26" t="s">
        <v>1057</v>
      </c>
      <c r="M449" s="26" t="s">
        <v>1057</v>
      </c>
      <c r="N449" s="26" t="s">
        <v>1058</v>
      </c>
      <c r="O449" s="26" t="s">
        <v>1059</v>
      </c>
      <c r="P449" s="26" t="s">
        <v>1060</v>
      </c>
      <c r="Q449" s="26" t="s">
        <v>1061</v>
      </c>
      <c r="R449" s="26" t="s">
        <v>1062</v>
      </c>
      <c r="S449" s="26" t="s">
        <v>1063</v>
      </c>
      <c r="T449" s="26" t="s">
        <v>1062</v>
      </c>
      <c r="U449" s="26" t="s">
        <v>1063</v>
      </c>
      <c r="V449" s="26"/>
      <c r="W449" s="26"/>
      <c r="X449" s="26"/>
      <c r="Y449" s="26"/>
      <c r="Z449" s="26"/>
      <c r="AA449" s="1042" t="s">
        <v>1083</v>
      </c>
      <c r="AB449" s="1042" t="s">
        <v>1084</v>
      </c>
      <c r="AC449" s="1039" t="s">
        <v>1085</v>
      </c>
      <c r="AD449" s="1039" t="s">
        <v>1086</v>
      </c>
      <c r="AE449" t="s">
        <v>1055</v>
      </c>
    </row>
    <row r="450" spans="1:32" x14ac:dyDescent="0.25">
      <c r="C450" s="1021"/>
      <c r="D450" s="1039"/>
      <c r="E450" s="1021"/>
      <c r="F450" s="113"/>
      <c r="G450" s="73" t="s">
        <v>1028</v>
      </c>
      <c r="H450" s="1041" t="s">
        <v>1064</v>
      </c>
      <c r="I450" s="26"/>
      <c r="J450" s="26"/>
      <c r="K450" s="26"/>
      <c r="L450" s="26" t="s">
        <v>1065</v>
      </c>
      <c r="M450" s="26" t="s">
        <v>1066</v>
      </c>
      <c r="N450" s="26" t="s">
        <v>64</v>
      </c>
      <c r="O450" s="26" t="s">
        <v>1067</v>
      </c>
      <c r="P450" s="26" t="s">
        <v>1067</v>
      </c>
      <c r="Q450" s="26" t="s">
        <v>64</v>
      </c>
      <c r="R450" s="26" t="s">
        <v>64</v>
      </c>
      <c r="S450" s="26" t="s">
        <v>64</v>
      </c>
      <c r="T450" s="26" t="s">
        <v>64</v>
      </c>
      <c r="U450" s="26" t="s">
        <v>64</v>
      </c>
      <c r="V450" s="26"/>
      <c r="W450" s="26" t="s">
        <v>1068</v>
      </c>
      <c r="X450" s="26" t="s">
        <v>1069</v>
      </c>
      <c r="Y450" s="26" t="s">
        <v>1070</v>
      </c>
      <c r="Z450" s="26" t="s">
        <v>1071</v>
      </c>
      <c r="AA450" s="1042" t="s">
        <v>211</v>
      </c>
      <c r="AB450" s="1042" t="s">
        <v>211</v>
      </c>
      <c r="AC450" s="1042" t="s">
        <v>269</v>
      </c>
      <c r="AD450" s="1039" t="s">
        <v>1087</v>
      </c>
    </row>
    <row r="451" spans="1:32" x14ac:dyDescent="0.25">
      <c r="C451" s="1021"/>
      <c r="D451" s="1042" t="s">
        <v>1072</v>
      </c>
      <c r="E451" s="1043" t="s">
        <v>1073</v>
      </c>
      <c r="F451" s="1044" t="s">
        <v>1074</v>
      </c>
      <c r="G451" s="1045" t="s">
        <v>1075</v>
      </c>
      <c r="H451" s="1045" t="s">
        <v>1076</v>
      </c>
      <c r="I451" s="1046" t="s">
        <v>878</v>
      </c>
      <c r="J451" s="1046" t="s">
        <v>878</v>
      </c>
      <c r="K451" s="1046" t="s">
        <v>880</v>
      </c>
      <c r="L451" s="1046">
        <v>0</v>
      </c>
      <c r="M451" s="1046">
        <v>0</v>
      </c>
      <c r="N451" s="1046">
        <v>1</v>
      </c>
      <c r="O451" s="1046">
        <v>-1</v>
      </c>
      <c r="P451" s="1046">
        <v>2</v>
      </c>
      <c r="Q451" s="1046">
        <v>-2</v>
      </c>
      <c r="R451" s="1046">
        <v>3</v>
      </c>
      <c r="S451" s="1046">
        <v>-3</v>
      </c>
      <c r="T451" s="1046">
        <v>4</v>
      </c>
      <c r="U451" s="1046">
        <v>-4</v>
      </c>
      <c r="V451" s="1046"/>
      <c r="W451" s="1046" t="s">
        <v>916</v>
      </c>
      <c r="X451" s="1046" t="s">
        <v>916</v>
      </c>
      <c r="Y451" s="1046" t="s">
        <v>916</v>
      </c>
      <c r="Z451" s="1046" t="s">
        <v>916</v>
      </c>
      <c r="AA451" s="1042" t="s">
        <v>1088</v>
      </c>
      <c r="AB451" s="1042" t="s">
        <v>1088</v>
      </c>
      <c r="AC451" s="1042" t="s">
        <v>210</v>
      </c>
      <c r="AD451" s="1042" t="s">
        <v>1089</v>
      </c>
    </row>
    <row r="452" spans="1:32" ht="15.75" thickBot="1" x14ac:dyDescent="0.3">
      <c r="C452" s="398"/>
      <c r="D452" s="398"/>
      <c r="E452" s="398"/>
      <c r="F452" s="155" t="s">
        <v>1077</v>
      </c>
      <c r="G452" s="398"/>
      <c r="H452" s="155" t="s">
        <v>1078</v>
      </c>
      <c r="I452" s="114" t="s">
        <v>1079</v>
      </c>
      <c r="J452" s="164" t="s">
        <v>1080</v>
      </c>
      <c r="K452" s="114" t="s">
        <v>1081</v>
      </c>
      <c r="L452" s="111" t="s">
        <v>1065</v>
      </c>
      <c r="M452" s="114" t="s">
        <v>1082</v>
      </c>
      <c r="N452" s="111" t="s">
        <v>1065</v>
      </c>
      <c r="O452" s="114" t="s">
        <v>1082</v>
      </c>
      <c r="P452" s="111" t="s">
        <v>1065</v>
      </c>
      <c r="Q452" s="114" t="s">
        <v>1082</v>
      </c>
      <c r="R452" s="111" t="s">
        <v>1065</v>
      </c>
      <c r="S452" s="114" t="s">
        <v>1082</v>
      </c>
      <c r="T452" s="111" t="s">
        <v>1065</v>
      </c>
      <c r="U452" s="114" t="s">
        <v>1082</v>
      </c>
      <c r="V452" s="114" t="s">
        <v>221</v>
      </c>
      <c r="W452" s="114" t="s">
        <v>921</v>
      </c>
      <c r="X452" s="114" t="s">
        <v>921</v>
      </c>
      <c r="Y452" s="114" t="s">
        <v>921</v>
      </c>
      <c r="Z452" s="114" t="s">
        <v>921</v>
      </c>
      <c r="AA452" s="1090" t="s">
        <v>1079</v>
      </c>
      <c r="AB452" s="1090" t="s">
        <v>1080</v>
      </c>
      <c r="AC452" s="1090" t="s">
        <v>211</v>
      </c>
      <c r="AD452" s="1090" t="s">
        <v>1090</v>
      </c>
    </row>
    <row r="453" spans="1:32" x14ac:dyDescent="0.25">
      <c r="A453" s="14" t="s">
        <v>14</v>
      </c>
      <c r="B453" s="13" t="s">
        <v>15</v>
      </c>
      <c r="C453" s="47"/>
      <c r="D453" s="144">
        <v>7.75</v>
      </c>
      <c r="E453" s="136">
        <v>9.5</v>
      </c>
      <c r="F453" s="670">
        <v>1.75</v>
      </c>
      <c r="G453" s="1061">
        <v>1</v>
      </c>
      <c r="H453" s="1062">
        <v>1.75</v>
      </c>
      <c r="I453" s="1084">
        <v>7</v>
      </c>
      <c r="J453" s="1065">
        <v>5</v>
      </c>
      <c r="K453" s="47">
        <f t="shared" ref="K453:K458" si="43">+I453/J453</f>
        <v>1.4</v>
      </c>
      <c r="L453" s="47"/>
      <c r="M453" s="47">
        <v>5</v>
      </c>
      <c r="N453" s="47">
        <v>4</v>
      </c>
      <c r="O453" s="47"/>
      <c r="P453" s="47">
        <v>2</v>
      </c>
      <c r="Q453" s="47"/>
      <c r="R453" s="47">
        <v>1</v>
      </c>
      <c r="S453" s="47"/>
      <c r="T453" s="47"/>
      <c r="U453" s="47"/>
      <c r="V453" s="47">
        <f t="shared" ref="V453" si="44">+L453+M453+N453+O453+P453+Q453+R453+S453+T453+U453</f>
        <v>12</v>
      </c>
      <c r="W453" s="1052">
        <f t="shared" ref="W453:W458" si="45">+L453/(M453+L453)</f>
        <v>0</v>
      </c>
      <c r="X453" s="1053">
        <f t="shared" ref="X453" si="46">+N453/(O453+N453)</f>
        <v>1</v>
      </c>
      <c r="Y453" s="1053">
        <f t="shared" ref="Y453" si="47">+P453/(Q453+P453)</f>
        <v>1</v>
      </c>
      <c r="Z453" s="1054">
        <f t="shared" ref="Z453" si="48">+R453/(S453+R453)</f>
        <v>1</v>
      </c>
      <c r="AA453" s="47">
        <v>11</v>
      </c>
      <c r="AB453" s="47">
        <v>0</v>
      </c>
      <c r="AC453" s="47">
        <v>11</v>
      </c>
      <c r="AD453" s="47" t="e">
        <v>#DIV/0!</v>
      </c>
      <c r="AE453" s="14" t="s">
        <v>14</v>
      </c>
      <c r="AF453" s="13" t="s">
        <v>15</v>
      </c>
    </row>
    <row r="454" spans="1:32" x14ac:dyDescent="0.25">
      <c r="A454" s="16" t="s">
        <v>232</v>
      </c>
      <c r="B454" s="11" t="s">
        <v>17</v>
      </c>
      <c r="C454" s="47"/>
      <c r="D454" s="156">
        <v>9.2388999999999992</v>
      </c>
      <c r="E454" s="136">
        <v>8.25</v>
      </c>
      <c r="F454" s="1064">
        <v>-0.98889999999999922</v>
      </c>
      <c r="G454" s="1061">
        <v>3</v>
      </c>
      <c r="H454" s="1062">
        <v>-2.9666999999999977</v>
      </c>
      <c r="I454" s="273">
        <v>15</v>
      </c>
      <c r="J454" s="47">
        <v>22</v>
      </c>
      <c r="K454" s="47">
        <f t="shared" si="43"/>
        <v>0.68181818181818177</v>
      </c>
      <c r="L454" s="47">
        <v>11</v>
      </c>
      <c r="M454" s="47">
        <v>11</v>
      </c>
      <c r="N454" s="47">
        <v>3</v>
      </c>
      <c r="O454" s="47">
        <v>5</v>
      </c>
      <c r="P454" s="47"/>
      <c r="Q454" s="47">
        <v>4</v>
      </c>
      <c r="R454" s="47">
        <v>1</v>
      </c>
      <c r="S454" s="47">
        <v>2</v>
      </c>
      <c r="T454" s="47"/>
      <c r="U454" s="47"/>
      <c r="V454" s="47">
        <f>+L454+M454+N454+O454+P454+Q454+R454+S454+T454+U454</f>
        <v>37</v>
      </c>
      <c r="W454" s="1052">
        <f t="shared" si="45"/>
        <v>0.5</v>
      </c>
      <c r="X454" s="1053">
        <f>+N454/(O454+N454)</f>
        <v>0.375</v>
      </c>
      <c r="Y454" s="1053">
        <f>+P454/(Q454+P454)</f>
        <v>0</v>
      </c>
      <c r="Z454" s="1054">
        <f>+R454/(S454+R454)</f>
        <v>0.33333333333333331</v>
      </c>
      <c r="AA454" s="47">
        <v>6</v>
      </c>
      <c r="AB454" s="47">
        <v>-19</v>
      </c>
      <c r="AC454" s="47">
        <v>-13</v>
      </c>
      <c r="AD454" s="47">
        <v>0.31578947368421051</v>
      </c>
      <c r="AE454" s="16" t="s">
        <v>232</v>
      </c>
      <c r="AF454" s="11" t="s">
        <v>17</v>
      </c>
    </row>
    <row r="455" spans="1:32" x14ac:dyDescent="0.25">
      <c r="A455" s="19" t="s">
        <v>32</v>
      </c>
      <c r="B455" s="11" t="s">
        <v>253</v>
      </c>
      <c r="C455" s="47"/>
      <c r="D455" s="156">
        <v>10.041666666666666</v>
      </c>
      <c r="E455" s="422">
        <v>9.6667000000000005</v>
      </c>
      <c r="F455" s="1064">
        <v>-0.37496666666666556</v>
      </c>
      <c r="G455" s="1061">
        <v>1</v>
      </c>
      <c r="H455" s="1062">
        <v>-0.37496666666666556</v>
      </c>
      <c r="I455" s="47">
        <v>3</v>
      </c>
      <c r="J455" s="47">
        <v>14</v>
      </c>
      <c r="K455" s="47">
        <f t="shared" si="43"/>
        <v>0.21428571428571427</v>
      </c>
      <c r="L455" s="47">
        <v>1</v>
      </c>
      <c r="M455" s="47">
        <v>5</v>
      </c>
      <c r="N455" s="47">
        <v>2</v>
      </c>
      <c r="O455" s="47">
        <v>7</v>
      </c>
      <c r="P455" s="47"/>
      <c r="Q455" s="47">
        <v>2</v>
      </c>
      <c r="R455" s="47"/>
      <c r="S455" s="47"/>
      <c r="T455" s="47"/>
      <c r="U455" s="47"/>
      <c r="V455" s="47">
        <f t="shared" ref="V455:V458" si="49">+L455+M455+N455+O455+P455+Q455+R455+S455+T455+U455</f>
        <v>17</v>
      </c>
      <c r="W455" s="1052">
        <f t="shared" si="45"/>
        <v>0.16666666666666666</v>
      </c>
      <c r="X455" s="1053">
        <f t="shared" ref="X455:X458" si="50">+N455/(O455+N455)</f>
        <v>0.22222222222222221</v>
      </c>
      <c r="Y455" s="1053">
        <f t="shared" ref="Y455:Y458" si="51">+P455/(Q455+P455)</f>
        <v>0</v>
      </c>
      <c r="Z455" s="1054" t="e">
        <f t="shared" ref="Z455:Z458" si="52">+R455/(S455+R455)</f>
        <v>#DIV/0!</v>
      </c>
      <c r="AA455" s="47">
        <v>2</v>
      </c>
      <c r="AB455" s="47">
        <v>-11</v>
      </c>
      <c r="AC455" s="47">
        <v>-9</v>
      </c>
      <c r="AD455" s="47">
        <v>0.18181818181818182</v>
      </c>
      <c r="AE455" s="19" t="s">
        <v>32</v>
      </c>
      <c r="AF455" s="11" t="s">
        <v>253</v>
      </c>
    </row>
    <row r="456" spans="1:32" x14ac:dyDescent="0.25">
      <c r="A456" s="27" t="s">
        <v>34</v>
      </c>
      <c r="B456" s="13" t="s">
        <v>35</v>
      </c>
      <c r="C456" s="47"/>
      <c r="D456" s="144">
        <v>10.1111</v>
      </c>
      <c r="E456" s="136">
        <v>9.7777999999999992</v>
      </c>
      <c r="F456" s="1064">
        <v>-0.33330000000000126</v>
      </c>
      <c r="G456" s="1061">
        <v>1</v>
      </c>
      <c r="H456" s="1062">
        <v>-0.33330000000000126</v>
      </c>
      <c r="I456" s="47">
        <v>3</v>
      </c>
      <c r="J456" s="47">
        <v>12</v>
      </c>
      <c r="K456" s="47">
        <f t="shared" si="43"/>
        <v>0.25</v>
      </c>
      <c r="L456" s="47"/>
      <c r="M456" s="47">
        <v>9</v>
      </c>
      <c r="N456" s="47">
        <v>3</v>
      </c>
      <c r="O456" s="47">
        <v>3</v>
      </c>
      <c r="P456" s="47"/>
      <c r="Q456" s="47"/>
      <c r="R456" s="47"/>
      <c r="S456" s="47"/>
      <c r="T456" s="47"/>
      <c r="U456" s="47"/>
      <c r="V456" s="47">
        <f t="shared" si="49"/>
        <v>15</v>
      </c>
      <c r="W456" s="1052">
        <f t="shared" si="45"/>
        <v>0</v>
      </c>
      <c r="X456" s="1053">
        <f t="shared" si="50"/>
        <v>0.5</v>
      </c>
      <c r="Y456" s="1053" t="e">
        <f t="shared" si="51"/>
        <v>#DIV/0!</v>
      </c>
      <c r="Z456" s="1054" t="e">
        <f t="shared" si="52"/>
        <v>#DIV/0!</v>
      </c>
      <c r="AA456" s="47">
        <v>3</v>
      </c>
      <c r="AB456" s="47">
        <v>-3</v>
      </c>
      <c r="AC456" s="47">
        <v>0</v>
      </c>
      <c r="AD456" s="47">
        <v>1</v>
      </c>
      <c r="AE456" s="27" t="s">
        <v>34</v>
      </c>
      <c r="AF456" s="13" t="s">
        <v>35</v>
      </c>
    </row>
    <row r="457" spans="1:32" x14ac:dyDescent="0.25">
      <c r="A457" s="789" t="s">
        <v>41</v>
      </c>
      <c r="B457" s="13" t="s">
        <v>42</v>
      </c>
      <c r="C457" s="47"/>
      <c r="D457" s="156">
        <v>8.4722000000000008</v>
      </c>
      <c r="E457" s="136">
        <v>8.1111000000000004</v>
      </c>
      <c r="F457" s="1064">
        <v>-0.36110000000000042</v>
      </c>
      <c r="G457" s="1061">
        <v>3</v>
      </c>
      <c r="H457" s="1062">
        <v>-1.0833000000000013</v>
      </c>
      <c r="I457" s="47">
        <v>10</v>
      </c>
      <c r="J457" s="47">
        <v>6</v>
      </c>
      <c r="K457" s="47">
        <f t="shared" si="43"/>
        <v>1.6666666666666667</v>
      </c>
      <c r="L457" s="47">
        <v>9</v>
      </c>
      <c r="M457" s="47">
        <v>3</v>
      </c>
      <c r="N457" s="47">
        <v>1</v>
      </c>
      <c r="O457" s="47">
        <v>3</v>
      </c>
      <c r="P457" s="47"/>
      <c r="Q457" s="47"/>
      <c r="R457" s="47"/>
      <c r="S457" s="47"/>
      <c r="T457" s="47"/>
      <c r="U457" s="47"/>
      <c r="V457" s="47">
        <f t="shared" si="49"/>
        <v>16</v>
      </c>
      <c r="W457" s="1052">
        <f t="shared" si="45"/>
        <v>0.75</v>
      </c>
      <c r="X457" s="1053">
        <f t="shared" si="50"/>
        <v>0.25</v>
      </c>
      <c r="Y457" s="1053" t="e">
        <f t="shared" si="51"/>
        <v>#DIV/0!</v>
      </c>
      <c r="Z457" s="1054" t="e">
        <f t="shared" si="52"/>
        <v>#DIV/0!</v>
      </c>
      <c r="AA457" s="47">
        <v>1</v>
      </c>
      <c r="AB457" s="47">
        <v>-3</v>
      </c>
      <c r="AC457" s="47">
        <v>-2</v>
      </c>
      <c r="AD457" s="47">
        <v>0.33333333333333331</v>
      </c>
      <c r="AE457" s="789" t="s">
        <v>41</v>
      </c>
      <c r="AF457" s="13" t="s">
        <v>42</v>
      </c>
    </row>
    <row r="458" spans="1:32" x14ac:dyDescent="0.25">
      <c r="A458" s="16" t="s">
        <v>820</v>
      </c>
      <c r="B458" s="13" t="s">
        <v>821</v>
      </c>
      <c r="C458" s="47"/>
      <c r="D458" s="156">
        <v>7.4722</v>
      </c>
      <c r="E458" s="422">
        <v>7.6666999999999996</v>
      </c>
      <c r="F458" s="1064">
        <v>0.19449999999999967</v>
      </c>
      <c r="G458" s="1061">
        <v>3</v>
      </c>
      <c r="H458" s="1062">
        <v>0.58349999999999902</v>
      </c>
      <c r="I458" s="273">
        <v>15</v>
      </c>
      <c r="J458" s="47">
        <v>11</v>
      </c>
      <c r="K458" s="47">
        <f t="shared" si="43"/>
        <v>1.3636363636363635</v>
      </c>
      <c r="L458" s="47">
        <v>7</v>
      </c>
      <c r="M458" s="47">
        <v>8</v>
      </c>
      <c r="N458" s="47">
        <v>5</v>
      </c>
      <c r="O458" s="47">
        <v>2</v>
      </c>
      <c r="P458" s="47">
        <v>3</v>
      </c>
      <c r="Q458" s="47">
        <v>1</v>
      </c>
      <c r="R458" s="47"/>
      <c r="S458" s="47"/>
      <c r="T458" s="47"/>
      <c r="U458" s="47"/>
      <c r="V458" s="47">
        <f t="shared" si="49"/>
        <v>26</v>
      </c>
      <c r="W458" s="1052">
        <f t="shared" si="45"/>
        <v>0.46666666666666667</v>
      </c>
      <c r="X458" s="1053">
        <f t="shared" si="50"/>
        <v>0.7142857142857143</v>
      </c>
      <c r="Y458" s="1053">
        <f t="shared" si="51"/>
        <v>0.75</v>
      </c>
      <c r="Z458" s="1054" t="e">
        <f t="shared" si="52"/>
        <v>#DIV/0!</v>
      </c>
      <c r="AA458" s="47">
        <v>11</v>
      </c>
      <c r="AB458" s="47">
        <v>-4</v>
      </c>
      <c r="AC458" s="47">
        <v>7</v>
      </c>
      <c r="AD458" s="47">
        <v>2.75</v>
      </c>
      <c r="AE458" s="16" t="s">
        <v>820</v>
      </c>
      <c r="AF458" s="13" t="s">
        <v>821</v>
      </c>
    </row>
    <row r="459" spans="1:32" x14ac:dyDescent="0.25">
      <c r="M459" s="38"/>
      <c r="N459" s="38"/>
      <c r="O459" s="38"/>
      <c r="P459" s="38"/>
      <c r="Q459" s="38"/>
      <c r="R459" s="38"/>
      <c r="S459" s="38"/>
    </row>
    <row r="460" spans="1:32" x14ac:dyDescent="0.25">
      <c r="M460" s="38"/>
      <c r="N460" s="38"/>
      <c r="O460" s="38"/>
      <c r="P460" s="38"/>
      <c r="Q460" s="38"/>
      <c r="R460" s="38"/>
      <c r="S460" s="38"/>
    </row>
    <row r="461" spans="1:32" x14ac:dyDescent="0.25">
      <c r="A461" t="s">
        <v>1042</v>
      </c>
      <c r="M461" s="38"/>
      <c r="N461" s="38"/>
      <c r="O461" s="38"/>
      <c r="P461" s="38"/>
      <c r="Q461" s="38"/>
      <c r="R461" s="38"/>
      <c r="S461" s="38"/>
    </row>
    <row r="462" spans="1:32" x14ac:dyDescent="0.25">
      <c r="A462" t="s">
        <v>1043</v>
      </c>
      <c r="C462" s="26" t="s">
        <v>1047</v>
      </c>
      <c r="D462" s="26" t="s">
        <v>1047</v>
      </c>
      <c r="E462" s="26" t="s">
        <v>1048</v>
      </c>
      <c r="F462" s="26" t="s">
        <v>1049</v>
      </c>
      <c r="G462" s="26" t="s">
        <v>1050</v>
      </c>
      <c r="H462" s="26" t="s">
        <v>1049</v>
      </c>
      <c r="I462" s="26" t="s">
        <v>1051</v>
      </c>
      <c r="J462" s="26" t="s">
        <v>1052</v>
      </c>
      <c r="K462" s="26" t="s">
        <v>1053</v>
      </c>
      <c r="L462" s="26" t="s">
        <v>1054</v>
      </c>
      <c r="M462" s="26"/>
      <c r="N462" s="26"/>
      <c r="O462" s="26"/>
      <c r="P462" s="26"/>
      <c r="Q462" s="26"/>
      <c r="R462" s="38"/>
      <c r="S462" s="38"/>
    </row>
    <row r="463" spans="1:32" x14ac:dyDescent="0.25">
      <c r="A463" t="s">
        <v>1055</v>
      </c>
      <c r="C463" s="26" t="s">
        <v>1057</v>
      </c>
      <c r="D463" s="26" t="s">
        <v>1057</v>
      </c>
      <c r="E463" s="26" t="s">
        <v>1058</v>
      </c>
      <c r="F463" s="26" t="s">
        <v>1059</v>
      </c>
      <c r="G463" s="26" t="s">
        <v>1060</v>
      </c>
      <c r="H463" s="26" t="s">
        <v>1061</v>
      </c>
      <c r="I463" s="26" t="s">
        <v>1062</v>
      </c>
      <c r="J463" s="26" t="s">
        <v>1063</v>
      </c>
      <c r="K463" s="26" t="s">
        <v>1062</v>
      </c>
      <c r="L463" s="26" t="s">
        <v>1063</v>
      </c>
      <c r="M463" s="26"/>
      <c r="N463" s="26"/>
      <c r="O463" s="26"/>
      <c r="P463" s="26"/>
      <c r="Q463" s="26"/>
      <c r="R463" s="38"/>
      <c r="S463" s="38"/>
    </row>
    <row r="464" spans="1:32" x14ac:dyDescent="0.25">
      <c r="C464" s="26" t="s">
        <v>1065</v>
      </c>
      <c r="D464" s="26" t="s">
        <v>1066</v>
      </c>
      <c r="E464" s="26" t="s">
        <v>64</v>
      </c>
      <c r="F464" s="26" t="s">
        <v>1067</v>
      </c>
      <c r="G464" s="26" t="s">
        <v>1067</v>
      </c>
      <c r="H464" s="26" t="s">
        <v>64</v>
      </c>
      <c r="I464" s="26" t="s">
        <v>64</v>
      </c>
      <c r="J464" s="26" t="s">
        <v>64</v>
      </c>
      <c r="K464" s="26" t="s">
        <v>64</v>
      </c>
      <c r="L464" s="26" t="s">
        <v>64</v>
      </c>
      <c r="M464" s="26"/>
      <c r="N464" s="26" t="s">
        <v>1068</v>
      </c>
      <c r="O464" s="26" t="s">
        <v>1069</v>
      </c>
      <c r="P464" s="26" t="s">
        <v>1070</v>
      </c>
      <c r="Q464" s="26" t="s">
        <v>1071</v>
      </c>
      <c r="R464" s="38"/>
      <c r="S464" s="38"/>
    </row>
    <row r="465" spans="1:59" x14ac:dyDescent="0.25">
      <c r="C465" s="1046">
        <v>0</v>
      </c>
      <c r="D465" s="1046">
        <v>0</v>
      </c>
      <c r="E465" s="1046">
        <v>1</v>
      </c>
      <c r="F465" s="1046">
        <v>-1</v>
      </c>
      <c r="G465" s="1046">
        <v>2</v>
      </c>
      <c r="H465" s="1046">
        <v>-2</v>
      </c>
      <c r="I465" s="1046">
        <v>3</v>
      </c>
      <c r="J465" s="1046">
        <v>-3</v>
      </c>
      <c r="K465" s="1046">
        <v>4</v>
      </c>
      <c r="L465" s="1046">
        <v>-4</v>
      </c>
      <c r="M465" s="1046"/>
      <c r="N465" s="1046" t="s">
        <v>916</v>
      </c>
      <c r="O465" s="1046" t="s">
        <v>916</v>
      </c>
      <c r="P465" s="1046" t="s">
        <v>916</v>
      </c>
      <c r="Q465" s="1046" t="s">
        <v>916</v>
      </c>
      <c r="R465" s="38"/>
      <c r="S465" s="38"/>
    </row>
    <row r="466" spans="1:59" x14ac:dyDescent="0.25">
      <c r="C466" s="111" t="s">
        <v>1065</v>
      </c>
      <c r="D466" s="114" t="s">
        <v>1082</v>
      </c>
      <c r="E466" s="111" t="s">
        <v>1065</v>
      </c>
      <c r="F466" s="114" t="s">
        <v>1082</v>
      </c>
      <c r="G466" s="111" t="s">
        <v>1065</v>
      </c>
      <c r="H466" s="114" t="s">
        <v>1082</v>
      </c>
      <c r="I466" s="111" t="s">
        <v>1065</v>
      </c>
      <c r="J466" s="114" t="s">
        <v>1082</v>
      </c>
      <c r="K466" s="111" t="s">
        <v>1065</v>
      </c>
      <c r="L466" s="114" t="s">
        <v>1082</v>
      </c>
      <c r="M466" s="114" t="s">
        <v>221</v>
      </c>
      <c r="N466" s="114" t="s">
        <v>921</v>
      </c>
      <c r="O466" s="114" t="s">
        <v>921</v>
      </c>
      <c r="P466" s="114" t="s">
        <v>921</v>
      </c>
      <c r="Q466" s="114" t="s">
        <v>921</v>
      </c>
      <c r="R466" s="38"/>
      <c r="S466" s="38"/>
    </row>
    <row r="467" spans="1:59" x14ac:dyDescent="0.25">
      <c r="A467" s="14" t="s">
        <v>14</v>
      </c>
      <c r="B467" s="13" t="s">
        <v>15</v>
      </c>
      <c r="C467" s="47"/>
      <c r="D467" s="47">
        <v>5</v>
      </c>
      <c r="E467" s="47">
        <v>4</v>
      </c>
      <c r="F467" s="47"/>
      <c r="G467" s="47">
        <v>2</v>
      </c>
      <c r="H467" s="47"/>
      <c r="I467" s="47">
        <v>1</v>
      </c>
      <c r="J467" s="47"/>
      <c r="K467" s="47"/>
      <c r="L467" s="47"/>
      <c r="M467" s="47">
        <f t="shared" ref="M467" si="53">+C467+D467+E467+F467+G467+H467+I467+J467+K467+L467</f>
        <v>12</v>
      </c>
      <c r="N467" s="1052">
        <f t="shared" ref="N467:N472" si="54">+C467/(D467+C467)</f>
        <v>0</v>
      </c>
      <c r="O467" s="1053">
        <f t="shared" ref="O467" si="55">+E467/(F467+E467)</f>
        <v>1</v>
      </c>
      <c r="P467" s="1053">
        <f t="shared" ref="P467" si="56">+G467/(H467+G467)</f>
        <v>1</v>
      </c>
      <c r="Q467" s="1054">
        <f t="shared" ref="Q467" si="57">+I467/(J467+I467)</f>
        <v>1</v>
      </c>
      <c r="R467" s="38"/>
      <c r="S467" s="38"/>
    </row>
    <row r="468" spans="1:59" x14ac:dyDescent="0.25">
      <c r="A468" s="16" t="s">
        <v>232</v>
      </c>
      <c r="B468" s="11" t="s">
        <v>17</v>
      </c>
      <c r="C468" s="47">
        <v>11</v>
      </c>
      <c r="D468" s="47">
        <v>11</v>
      </c>
      <c r="E468" s="47">
        <v>3</v>
      </c>
      <c r="F468" s="47">
        <v>5</v>
      </c>
      <c r="G468" s="47"/>
      <c r="H468" s="47">
        <v>4</v>
      </c>
      <c r="I468" s="47">
        <v>1</v>
      </c>
      <c r="J468" s="47">
        <v>2</v>
      </c>
      <c r="K468" s="47"/>
      <c r="L468" s="47"/>
      <c r="M468" s="47">
        <f>+C468+D468+E468+F468+G468+H468+I468+J468+K468+L468</f>
        <v>37</v>
      </c>
      <c r="N468" s="1052">
        <f t="shared" si="54"/>
        <v>0.5</v>
      </c>
      <c r="O468" s="1053">
        <f>+E468/(F468+E468)</f>
        <v>0.375</v>
      </c>
      <c r="P468" s="1053">
        <f>+G468/(H468+G468)</f>
        <v>0</v>
      </c>
      <c r="Q468" s="1054">
        <f>+I468/(J468+I468)</f>
        <v>0.33333333333333331</v>
      </c>
      <c r="R468" s="38"/>
      <c r="S468" s="38"/>
    </row>
    <row r="469" spans="1:59" x14ac:dyDescent="0.25">
      <c r="A469" s="19" t="s">
        <v>32</v>
      </c>
      <c r="B469" s="11" t="s">
        <v>253</v>
      </c>
      <c r="C469" s="47">
        <v>1</v>
      </c>
      <c r="D469" s="47">
        <v>5</v>
      </c>
      <c r="E469" s="47">
        <v>2</v>
      </c>
      <c r="F469" s="47">
        <v>7</v>
      </c>
      <c r="G469" s="47"/>
      <c r="H469" s="47">
        <v>2</v>
      </c>
      <c r="I469" s="47"/>
      <c r="J469" s="47"/>
      <c r="K469" s="47"/>
      <c r="L469" s="47"/>
      <c r="M469" s="47">
        <f t="shared" ref="M469:M472" si="58">+C469+D469+E469+F469+G469+H469+I469+J469+K469+L469</f>
        <v>17</v>
      </c>
      <c r="N469" s="1052">
        <f t="shared" si="54"/>
        <v>0.16666666666666666</v>
      </c>
      <c r="O469" s="1053">
        <f t="shared" ref="O469:O472" si="59">+E469/(F469+E469)</f>
        <v>0.22222222222222221</v>
      </c>
      <c r="P469" s="1053">
        <f t="shared" ref="P469:P472" si="60">+G469/(H469+G469)</f>
        <v>0</v>
      </c>
      <c r="Q469" s="1054" t="e">
        <f t="shared" ref="Q469:Q472" si="61">+I469/(J469+I469)</f>
        <v>#DIV/0!</v>
      </c>
      <c r="R469" s="38"/>
      <c r="S469" s="38"/>
    </row>
    <row r="470" spans="1:59" x14ac:dyDescent="0.25">
      <c r="A470" s="27" t="s">
        <v>34</v>
      </c>
      <c r="B470" s="13" t="s">
        <v>35</v>
      </c>
      <c r="C470" s="47"/>
      <c r="D470" s="47">
        <v>9</v>
      </c>
      <c r="E470" s="47">
        <v>3</v>
      </c>
      <c r="F470" s="47">
        <v>3</v>
      </c>
      <c r="G470" s="47"/>
      <c r="H470" s="47"/>
      <c r="I470" s="47"/>
      <c r="J470" s="47"/>
      <c r="K470" s="47"/>
      <c r="L470" s="47"/>
      <c r="M470" s="47">
        <f t="shared" si="58"/>
        <v>15</v>
      </c>
      <c r="N470" s="1052">
        <f t="shared" si="54"/>
        <v>0</v>
      </c>
      <c r="O470" s="1053">
        <f t="shared" si="59"/>
        <v>0.5</v>
      </c>
      <c r="P470" s="1053" t="e">
        <f t="shared" si="60"/>
        <v>#DIV/0!</v>
      </c>
      <c r="Q470" s="1054" t="e">
        <f t="shared" si="61"/>
        <v>#DIV/0!</v>
      </c>
      <c r="R470" s="38"/>
      <c r="S470" s="38"/>
    </row>
    <row r="471" spans="1:59" x14ac:dyDescent="0.25">
      <c r="A471" s="789" t="s">
        <v>41</v>
      </c>
      <c r="B471" s="13" t="s">
        <v>42</v>
      </c>
      <c r="C471" s="47">
        <v>9</v>
      </c>
      <c r="D471" s="47">
        <v>3</v>
      </c>
      <c r="E471" s="47">
        <v>1</v>
      </c>
      <c r="F471" s="47">
        <v>3</v>
      </c>
      <c r="G471" s="47"/>
      <c r="H471" s="47"/>
      <c r="I471" s="47"/>
      <c r="J471" s="47"/>
      <c r="K471" s="47"/>
      <c r="L471" s="47"/>
      <c r="M471" s="47">
        <f t="shared" si="58"/>
        <v>16</v>
      </c>
      <c r="N471" s="1052">
        <f t="shared" si="54"/>
        <v>0.75</v>
      </c>
      <c r="O471" s="1053">
        <f t="shared" si="59"/>
        <v>0.25</v>
      </c>
      <c r="P471" s="1053" t="e">
        <f t="shared" si="60"/>
        <v>#DIV/0!</v>
      </c>
      <c r="Q471" s="1054" t="e">
        <f t="shared" si="61"/>
        <v>#DIV/0!</v>
      </c>
      <c r="R471" s="38"/>
      <c r="S471" s="38"/>
    </row>
    <row r="472" spans="1:59" x14ac:dyDescent="0.25">
      <c r="A472" s="16" t="s">
        <v>820</v>
      </c>
      <c r="B472" s="13" t="s">
        <v>821</v>
      </c>
      <c r="C472" s="47">
        <v>7</v>
      </c>
      <c r="D472" s="47">
        <v>8</v>
      </c>
      <c r="E472" s="47">
        <v>5</v>
      </c>
      <c r="F472" s="47">
        <v>2</v>
      </c>
      <c r="G472" s="47">
        <v>3</v>
      </c>
      <c r="H472" s="47">
        <v>1</v>
      </c>
      <c r="I472" s="47"/>
      <c r="J472" s="47"/>
      <c r="K472" s="47"/>
      <c r="L472" s="47"/>
      <c r="M472" s="47">
        <f t="shared" si="58"/>
        <v>26</v>
      </c>
      <c r="N472" s="1052">
        <f t="shared" si="54"/>
        <v>0.46666666666666667</v>
      </c>
      <c r="O472" s="1053">
        <f t="shared" si="59"/>
        <v>0.7142857142857143</v>
      </c>
      <c r="P472" s="1053">
        <f t="shared" si="60"/>
        <v>0.75</v>
      </c>
      <c r="Q472" s="1054" t="e">
        <f t="shared" si="61"/>
        <v>#DIV/0!</v>
      </c>
      <c r="R472" s="38"/>
      <c r="S472" s="38"/>
    </row>
    <row r="473" spans="1:59" x14ac:dyDescent="0.25">
      <c r="M473" s="38"/>
      <c r="N473" s="38"/>
      <c r="O473" s="38"/>
      <c r="P473" s="38"/>
      <c r="Q473" s="38"/>
      <c r="R473" s="38"/>
      <c r="S473" s="38"/>
    </row>
    <row r="474" spans="1:59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987"/>
      <c r="N474" s="987"/>
      <c r="O474" s="987"/>
      <c r="P474" s="987"/>
      <c r="Q474" s="987"/>
      <c r="R474" s="987"/>
      <c r="S474" s="987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</row>
    <row r="475" spans="1:59" x14ac:dyDescent="0.25">
      <c r="M475" s="38"/>
      <c r="N475" s="38"/>
      <c r="O475" s="38"/>
      <c r="P475" s="38"/>
      <c r="Q475" s="38"/>
      <c r="R475" s="38"/>
      <c r="S475" s="38"/>
    </row>
    <row r="476" spans="1:59" ht="18.75" x14ac:dyDescent="0.3">
      <c r="A476" s="911" t="s">
        <v>1112</v>
      </c>
      <c r="M476" s="38"/>
      <c r="N476" s="38"/>
      <c r="O476" s="38"/>
      <c r="P476" s="38"/>
      <c r="Q476" s="38"/>
      <c r="R476" s="38"/>
      <c r="S476" s="38"/>
    </row>
    <row r="477" spans="1:59" x14ac:dyDescent="0.25">
      <c r="M477" s="38"/>
      <c r="N477" s="38"/>
      <c r="O477" s="38"/>
      <c r="P477" s="38"/>
      <c r="Q477" s="38"/>
      <c r="R477" s="38"/>
      <c r="S477" s="38"/>
    </row>
    <row r="478" spans="1:59" x14ac:dyDescent="0.25">
      <c r="A478" t="s">
        <v>1091</v>
      </c>
      <c r="F478" t="s">
        <v>1094</v>
      </c>
    </row>
    <row r="479" spans="1:59" ht="15.75" thickBot="1" x14ac:dyDescent="0.3">
      <c r="A479" t="s">
        <v>1042</v>
      </c>
      <c r="F479" t="s">
        <v>1042</v>
      </c>
      <c r="K479" t="s">
        <v>1096</v>
      </c>
      <c r="U479" t="s">
        <v>1100</v>
      </c>
      <c r="AA479" s="26"/>
      <c r="AB479" s="26"/>
      <c r="AC479" s="38"/>
      <c r="AE479" t="s">
        <v>1103</v>
      </c>
      <c r="AH479" s="26"/>
      <c r="AI479" s="26"/>
      <c r="AJ479" s="26"/>
      <c r="AM479" t="s">
        <v>1107</v>
      </c>
      <c r="AP479" s="26"/>
      <c r="AQ479" s="26"/>
      <c r="AR479" s="26"/>
      <c r="AS479" s="26"/>
      <c r="AT479" s="26"/>
      <c r="AW479" t="s">
        <v>911</v>
      </c>
    </row>
    <row r="480" spans="1:59" x14ac:dyDescent="0.25">
      <c r="A480" t="s">
        <v>1043</v>
      </c>
      <c r="C480" s="1036" t="s">
        <v>115</v>
      </c>
      <c r="D480" s="934" t="s">
        <v>63</v>
      </c>
      <c r="F480" t="s">
        <v>1043</v>
      </c>
      <c r="H480" s="1099" t="s">
        <v>231</v>
      </c>
      <c r="I480" s="934" t="s">
        <v>231</v>
      </c>
      <c r="K480" t="s">
        <v>1043</v>
      </c>
      <c r="M480" s="1035" t="s">
        <v>1044</v>
      </c>
      <c r="N480" s="1036" t="s">
        <v>115</v>
      </c>
      <c r="O480" s="1011" t="s">
        <v>1045</v>
      </c>
      <c r="P480" s="1037" t="s">
        <v>231</v>
      </c>
      <c r="Q480" s="995" t="s">
        <v>1045</v>
      </c>
      <c r="R480" s="1038" t="s">
        <v>1046</v>
      </c>
      <c r="S480" s="1101" t="s">
        <v>1097</v>
      </c>
      <c r="U480" t="s">
        <v>1101</v>
      </c>
      <c r="W480" s="1011"/>
      <c r="X480" s="1011"/>
      <c r="Y480" s="1011"/>
      <c r="Z480" s="70" t="s">
        <v>1048</v>
      </c>
      <c r="AA480" s="70" t="s">
        <v>1049</v>
      </c>
      <c r="AB480" s="1112"/>
      <c r="AC480" s="1113" t="s">
        <v>916</v>
      </c>
      <c r="AE480" t="s">
        <v>1043</v>
      </c>
      <c r="AG480" s="1124" t="s">
        <v>1046</v>
      </c>
      <c r="AH480" s="1125" t="s">
        <v>878</v>
      </c>
      <c r="AI480" s="1126" t="s">
        <v>878</v>
      </c>
      <c r="AJ480" s="1127" t="s">
        <v>880</v>
      </c>
      <c r="AK480" s="1127" t="s">
        <v>915</v>
      </c>
      <c r="AM480" t="s">
        <v>1043</v>
      </c>
      <c r="AO480" s="1038" t="s">
        <v>1046</v>
      </c>
      <c r="AP480" s="26"/>
      <c r="AQ480" s="1036"/>
      <c r="AR480" s="1036"/>
      <c r="AS480" s="1011"/>
      <c r="AT480" s="1011"/>
      <c r="AU480" s="934" t="s">
        <v>1108</v>
      </c>
      <c r="AW480" t="s">
        <v>912</v>
      </c>
      <c r="AY480" s="926" t="s">
        <v>115</v>
      </c>
      <c r="AZ480" s="927" t="s">
        <v>913</v>
      </c>
      <c r="BA480" s="928" t="s">
        <v>231</v>
      </c>
      <c r="BB480" s="929" t="s">
        <v>914</v>
      </c>
      <c r="BC480" s="930" t="s">
        <v>915</v>
      </c>
      <c r="BD480" s="931" t="s">
        <v>895</v>
      </c>
      <c r="BE480" s="932" t="s">
        <v>916</v>
      </c>
      <c r="BF480" s="933" t="s">
        <v>917</v>
      </c>
      <c r="BG480" s="934" t="s">
        <v>917</v>
      </c>
    </row>
    <row r="481" spans="1:59" x14ac:dyDescent="0.25">
      <c r="A481" t="s">
        <v>1092</v>
      </c>
      <c r="C481" s="1039" t="s">
        <v>64</v>
      </c>
      <c r="D481" s="113" t="s">
        <v>64</v>
      </c>
      <c r="F481" t="s">
        <v>1055</v>
      </c>
      <c r="H481" s="1021"/>
      <c r="I481" s="113" t="s">
        <v>1095</v>
      </c>
      <c r="K481" t="s">
        <v>1092</v>
      </c>
      <c r="M481" s="1021" t="s">
        <v>926</v>
      </c>
      <c r="N481" s="1039" t="s">
        <v>64</v>
      </c>
      <c r="O481" s="1021" t="s">
        <v>1056</v>
      </c>
      <c r="P481" s="113"/>
      <c r="Q481" s="73" t="s">
        <v>1056</v>
      </c>
      <c r="R481" s="1040" t="s">
        <v>231</v>
      </c>
      <c r="S481" s="113" t="s">
        <v>1098</v>
      </c>
      <c r="W481" s="1021"/>
      <c r="X481" s="1021"/>
      <c r="Y481" s="1021"/>
      <c r="Z481" s="1043" t="s">
        <v>1058</v>
      </c>
      <c r="AA481" s="1043" t="s">
        <v>1059</v>
      </c>
      <c r="AB481" s="1114"/>
      <c r="AC481" s="1115" t="s">
        <v>921</v>
      </c>
      <c r="AE481" t="s">
        <v>1092</v>
      </c>
      <c r="AG481" s="1128" t="s">
        <v>231</v>
      </c>
      <c r="AH481" s="1043" t="s">
        <v>1079</v>
      </c>
      <c r="AI481" s="1129" t="s">
        <v>1080</v>
      </c>
      <c r="AJ481" s="1130" t="s">
        <v>1081</v>
      </c>
      <c r="AK481" s="1045" t="s">
        <v>920</v>
      </c>
      <c r="AM481" t="s">
        <v>1092</v>
      </c>
      <c r="AO481" s="1040" t="s">
        <v>231</v>
      </c>
      <c r="AP481" s="26"/>
      <c r="AQ481" s="1042" t="s">
        <v>1083</v>
      </c>
      <c r="AR481" s="1042" t="s">
        <v>1084</v>
      </c>
      <c r="AS481" s="1042" t="s">
        <v>1085</v>
      </c>
      <c r="AT481" s="1039" t="s">
        <v>1086</v>
      </c>
      <c r="AU481" s="1114" t="s">
        <v>1109</v>
      </c>
      <c r="AY481" s="935" t="s">
        <v>64</v>
      </c>
      <c r="AZ481" s="936" t="s">
        <v>231</v>
      </c>
      <c r="BA481" s="937" t="s">
        <v>918</v>
      </c>
      <c r="BB481" s="938" t="s">
        <v>919</v>
      </c>
      <c r="BC481" s="939" t="s">
        <v>920</v>
      </c>
      <c r="BD481" s="940" t="s">
        <v>221</v>
      </c>
      <c r="BE481" s="941" t="s">
        <v>921</v>
      </c>
      <c r="BF481" s="197" t="s">
        <v>922</v>
      </c>
      <c r="BG481" s="113" t="s">
        <v>918</v>
      </c>
    </row>
    <row r="482" spans="1:59" x14ac:dyDescent="0.25">
      <c r="C482" s="1039"/>
      <c r="D482" s="113" t="s">
        <v>918</v>
      </c>
      <c r="H482" s="1021"/>
      <c r="I482" s="113" t="s">
        <v>918</v>
      </c>
      <c r="M482" s="1021"/>
      <c r="N482" s="1039"/>
      <c r="O482" s="1021"/>
      <c r="P482" s="113"/>
      <c r="Q482" s="73" t="s">
        <v>1028</v>
      </c>
      <c r="R482" s="1041" t="s">
        <v>1064</v>
      </c>
      <c r="S482" s="113" t="s">
        <v>1099</v>
      </c>
      <c r="W482" s="1021"/>
      <c r="X482" s="1021"/>
      <c r="Y482" s="1021"/>
      <c r="Z482" s="1043" t="s">
        <v>269</v>
      </c>
      <c r="AA482" s="1043" t="s">
        <v>269</v>
      </c>
      <c r="AB482" s="1114" t="s">
        <v>1069</v>
      </c>
      <c r="AC482" s="1115" t="s">
        <v>1102</v>
      </c>
      <c r="AG482" s="1131" t="s">
        <v>1064</v>
      </c>
      <c r="AH482" s="1043" t="s">
        <v>1104</v>
      </c>
      <c r="AI482" s="1044" t="s">
        <v>1104</v>
      </c>
      <c r="AJ482" s="1130" t="s">
        <v>1104</v>
      </c>
      <c r="AK482" s="1045" t="s">
        <v>918</v>
      </c>
      <c r="AO482" s="1041" t="s">
        <v>1064</v>
      </c>
      <c r="AP482" s="26"/>
      <c r="AQ482" s="1042" t="s">
        <v>211</v>
      </c>
      <c r="AR482" s="1042" t="s">
        <v>211</v>
      </c>
      <c r="AS482" s="1042" t="s">
        <v>269</v>
      </c>
      <c r="AT482" s="1039" t="s">
        <v>1087</v>
      </c>
      <c r="AU482" s="1117" t="s">
        <v>921</v>
      </c>
      <c r="AY482" s="935" t="s">
        <v>918</v>
      </c>
      <c r="AZ482" s="942" t="s">
        <v>923</v>
      </c>
      <c r="BA482" s="937" t="s">
        <v>924</v>
      </c>
      <c r="BB482" s="938" t="s">
        <v>925</v>
      </c>
      <c r="BC482" s="939" t="s">
        <v>918</v>
      </c>
      <c r="BD482" s="940" t="s">
        <v>926</v>
      </c>
      <c r="BE482" s="941" t="s">
        <v>211</v>
      </c>
      <c r="BF482" s="197" t="s">
        <v>927</v>
      </c>
      <c r="BG482" s="113"/>
    </row>
    <row r="483" spans="1:59" x14ac:dyDescent="0.25">
      <c r="C483" s="1042" t="s">
        <v>1072</v>
      </c>
      <c r="D483" s="952">
        <v>42602</v>
      </c>
      <c r="H483" s="1043" t="s">
        <v>1074</v>
      </c>
      <c r="I483" s="952">
        <v>42602</v>
      </c>
      <c r="M483" s="1021"/>
      <c r="N483" s="1042" t="s">
        <v>1072</v>
      </c>
      <c r="O483" s="1043" t="s">
        <v>1073</v>
      </c>
      <c r="P483" s="1044" t="s">
        <v>1074</v>
      </c>
      <c r="Q483" s="1045" t="s">
        <v>1075</v>
      </c>
      <c r="R483" s="1045" t="s">
        <v>1076</v>
      </c>
      <c r="S483" s="1044"/>
      <c r="W483" s="1116" t="s">
        <v>878</v>
      </c>
      <c r="X483" s="1116" t="s">
        <v>878</v>
      </c>
      <c r="Y483" s="1116" t="s">
        <v>880</v>
      </c>
      <c r="Z483" s="1116">
        <v>1</v>
      </c>
      <c r="AA483" s="1116">
        <v>-1</v>
      </c>
      <c r="AB483" s="1117" t="s">
        <v>916</v>
      </c>
      <c r="AC483" s="1115" t="s">
        <v>918</v>
      </c>
      <c r="AG483" s="1129"/>
      <c r="AH483" s="1043" t="s">
        <v>1105</v>
      </c>
      <c r="AI483" s="1044" t="s">
        <v>1105</v>
      </c>
      <c r="AJ483" s="1130" t="s">
        <v>1105</v>
      </c>
      <c r="AK483" s="1045" t="s">
        <v>929</v>
      </c>
      <c r="AO483" s="1045" t="s">
        <v>1076</v>
      </c>
      <c r="AP483" s="111"/>
      <c r="AQ483" s="1042" t="s">
        <v>1088</v>
      </c>
      <c r="AR483" s="1042" t="s">
        <v>1088</v>
      </c>
      <c r="AS483" s="1042" t="s">
        <v>210</v>
      </c>
      <c r="AT483" s="1042" t="s">
        <v>1089</v>
      </c>
      <c r="AU483" s="1117" t="s">
        <v>211</v>
      </c>
      <c r="AY483" s="943">
        <v>42602</v>
      </c>
      <c r="AZ483" s="942" t="s">
        <v>928</v>
      </c>
      <c r="BA483" s="944">
        <v>42602</v>
      </c>
      <c r="BB483" s="945">
        <v>42602</v>
      </c>
      <c r="BC483" s="939" t="s">
        <v>929</v>
      </c>
      <c r="BD483" s="940" t="s">
        <v>930</v>
      </c>
      <c r="BE483" s="941" t="s">
        <v>918</v>
      </c>
      <c r="BF483" s="197"/>
      <c r="BG483" s="113"/>
    </row>
    <row r="484" spans="1:59" ht="15.75" thickBot="1" x14ac:dyDescent="0.3">
      <c r="A484" s="9" t="s">
        <v>931</v>
      </c>
      <c r="B484" s="1095" t="s">
        <v>2</v>
      </c>
      <c r="C484" s="1096"/>
      <c r="D484" s="67"/>
      <c r="F484" s="9" t="s">
        <v>931</v>
      </c>
      <c r="G484" s="1095" t="s">
        <v>2</v>
      </c>
      <c r="H484" s="1090" t="s">
        <v>1077</v>
      </c>
      <c r="I484" s="67"/>
      <c r="K484" s="9" t="s">
        <v>931</v>
      </c>
      <c r="L484" s="1095" t="s">
        <v>2</v>
      </c>
      <c r="M484" s="1102"/>
      <c r="N484" s="1102"/>
      <c r="O484" s="1102"/>
      <c r="P484" s="1103" t="s">
        <v>1077</v>
      </c>
      <c r="Q484" s="1104"/>
      <c r="R484" s="1105" t="s">
        <v>1078</v>
      </c>
      <c r="S484" s="1106"/>
      <c r="U484" s="486" t="s">
        <v>931</v>
      </c>
      <c r="V484" s="486" t="s">
        <v>2</v>
      </c>
      <c r="W484" s="1043" t="s">
        <v>1079</v>
      </c>
      <c r="X484" s="1116" t="s">
        <v>1080</v>
      </c>
      <c r="Y484" s="1043" t="s">
        <v>1081</v>
      </c>
      <c r="Z484" s="1116" t="s">
        <v>1065</v>
      </c>
      <c r="AA484" s="1043" t="s">
        <v>1082</v>
      </c>
      <c r="AB484" s="1118" t="s">
        <v>921</v>
      </c>
      <c r="AC484" s="1119" t="s">
        <v>924</v>
      </c>
      <c r="AG484" s="1129"/>
      <c r="AH484" s="1116" t="s">
        <v>1106</v>
      </c>
      <c r="AI484" s="1129" t="s">
        <v>1106</v>
      </c>
      <c r="AJ484" s="1045" t="s">
        <v>1106</v>
      </c>
      <c r="AK484" s="1045" t="s">
        <v>924</v>
      </c>
      <c r="AO484" s="155" t="s">
        <v>1078</v>
      </c>
      <c r="AP484" s="114" t="s">
        <v>221</v>
      </c>
      <c r="AQ484" s="1042" t="s">
        <v>1079</v>
      </c>
      <c r="AR484" s="1042" t="s">
        <v>1080</v>
      </c>
      <c r="AS484" s="1042" t="s">
        <v>211</v>
      </c>
      <c r="AT484" s="1042" t="s">
        <v>1090</v>
      </c>
      <c r="AU484" s="1117" t="s">
        <v>918</v>
      </c>
      <c r="AW484" s="486" t="s">
        <v>931</v>
      </c>
      <c r="AX484" s="487" t="s">
        <v>2</v>
      </c>
      <c r="AY484" s="935" t="s">
        <v>924</v>
      </c>
      <c r="AZ484" s="946">
        <v>42602</v>
      </c>
      <c r="BA484" s="947"/>
      <c r="BB484" s="938" t="s">
        <v>924</v>
      </c>
      <c r="BC484" s="948">
        <v>42602</v>
      </c>
      <c r="BD484" s="949">
        <v>42014</v>
      </c>
      <c r="BE484" s="950">
        <v>42602</v>
      </c>
      <c r="BF484" s="951">
        <v>42602</v>
      </c>
      <c r="BG484" s="952">
        <v>42602</v>
      </c>
    </row>
    <row r="485" spans="1:59" x14ac:dyDescent="0.25">
      <c r="A485" s="14" t="s">
        <v>14</v>
      </c>
      <c r="B485" s="13" t="s">
        <v>15</v>
      </c>
      <c r="C485" s="144">
        <v>7.75</v>
      </c>
      <c r="D485" s="4">
        <v>109</v>
      </c>
      <c r="F485" s="14" t="s">
        <v>14</v>
      </c>
      <c r="G485" s="13" t="s">
        <v>15</v>
      </c>
      <c r="H485" s="670">
        <v>1.75</v>
      </c>
      <c r="I485" s="4">
        <v>2</v>
      </c>
      <c r="K485" s="14" t="s">
        <v>14</v>
      </c>
      <c r="L485" s="13" t="s">
        <v>15</v>
      </c>
      <c r="M485" s="47"/>
      <c r="N485" s="144">
        <v>7.75</v>
      </c>
      <c r="O485" s="136">
        <v>9.5</v>
      </c>
      <c r="P485" s="670">
        <v>1.75</v>
      </c>
      <c r="Q485" s="1061">
        <v>1</v>
      </c>
      <c r="R485" s="1062">
        <v>1.75</v>
      </c>
      <c r="S485" s="47">
        <v>45</v>
      </c>
      <c r="U485" s="14" t="s">
        <v>14</v>
      </c>
      <c r="V485" s="13" t="s">
        <v>15</v>
      </c>
      <c r="W485" s="1065">
        <v>7</v>
      </c>
      <c r="X485" s="1065">
        <v>5</v>
      </c>
      <c r="Y485" s="229">
        <v>1.4</v>
      </c>
      <c r="Z485" s="47">
        <v>4</v>
      </c>
      <c r="AA485" s="47"/>
      <c r="AB485" s="1052">
        <v>1</v>
      </c>
      <c r="AC485" s="44">
        <v>1</v>
      </c>
      <c r="AE485" s="14" t="s">
        <v>14</v>
      </c>
      <c r="AF485" s="13" t="s">
        <v>15</v>
      </c>
      <c r="AG485" s="1062">
        <v>1.75</v>
      </c>
      <c r="AH485" s="1065">
        <v>7</v>
      </c>
      <c r="AI485" s="1065">
        <v>5</v>
      </c>
      <c r="AJ485" s="229">
        <v>1.4</v>
      </c>
      <c r="AK485" s="4">
        <v>53</v>
      </c>
      <c r="AM485" s="14" t="s">
        <v>14</v>
      </c>
      <c r="AN485" s="13" t="s">
        <v>15</v>
      </c>
      <c r="AO485" s="1062">
        <v>1.75</v>
      </c>
      <c r="AP485" s="47">
        <v>12</v>
      </c>
      <c r="AQ485" s="47">
        <v>11</v>
      </c>
      <c r="AR485" s="47">
        <v>0</v>
      </c>
      <c r="AS485" s="47">
        <v>11</v>
      </c>
      <c r="AT485" s="229" t="e">
        <v>#DIV/0!</v>
      </c>
      <c r="AU485" s="4">
        <v>1</v>
      </c>
      <c r="AW485" s="14" t="s">
        <v>14</v>
      </c>
      <c r="AX485" s="13" t="s">
        <v>15</v>
      </c>
      <c r="AY485" s="249">
        <v>109</v>
      </c>
      <c r="AZ485" s="4">
        <v>2</v>
      </c>
      <c r="BA485" s="953">
        <v>45</v>
      </c>
      <c r="BB485" s="954">
        <v>1</v>
      </c>
      <c r="BC485" s="955">
        <v>53</v>
      </c>
      <c r="BD485" s="956">
        <v>12</v>
      </c>
      <c r="BE485" s="957">
        <v>1</v>
      </c>
      <c r="BF485" s="183">
        <v>40.333333333333336</v>
      </c>
      <c r="BG485" s="586">
        <v>31</v>
      </c>
    </row>
    <row r="486" spans="1:59" x14ac:dyDescent="0.25">
      <c r="A486" s="16" t="s">
        <v>232</v>
      </c>
      <c r="B486" s="11" t="s">
        <v>17</v>
      </c>
      <c r="C486" s="156">
        <v>9.2388999999999992</v>
      </c>
      <c r="D486" s="4">
        <v>153</v>
      </c>
      <c r="F486" s="16" t="s">
        <v>232</v>
      </c>
      <c r="G486" s="11" t="s">
        <v>17</v>
      </c>
      <c r="H486" s="1064">
        <v>-0.98889999999999922</v>
      </c>
      <c r="I486" s="4">
        <v>165</v>
      </c>
      <c r="K486" s="16" t="s">
        <v>232</v>
      </c>
      <c r="L486" s="11" t="s">
        <v>17</v>
      </c>
      <c r="M486" s="47"/>
      <c r="N486" s="156">
        <v>9.2388999999999992</v>
      </c>
      <c r="O486" s="136">
        <v>8.25</v>
      </c>
      <c r="P486" s="1064">
        <v>-0.98889999999999922</v>
      </c>
      <c r="Q486" s="1061">
        <v>3</v>
      </c>
      <c r="R486" s="1062">
        <v>-2.9666999999999977</v>
      </c>
      <c r="S486" s="47">
        <v>159</v>
      </c>
      <c r="U486" s="16" t="s">
        <v>232</v>
      </c>
      <c r="V486" s="11" t="s">
        <v>17</v>
      </c>
      <c r="W486" s="47">
        <v>15</v>
      </c>
      <c r="X486" s="47">
        <v>22</v>
      </c>
      <c r="Y486" s="229">
        <v>0.68181818181818177</v>
      </c>
      <c r="Z486" s="47">
        <v>3</v>
      </c>
      <c r="AA486" s="47">
        <v>5</v>
      </c>
      <c r="AB486" s="1052">
        <v>0.375</v>
      </c>
      <c r="AC486" s="44">
        <v>78</v>
      </c>
      <c r="AE486" s="16" t="s">
        <v>232</v>
      </c>
      <c r="AF486" s="11" t="s">
        <v>17</v>
      </c>
      <c r="AG486" s="1062">
        <v>-2.9666999999999977</v>
      </c>
      <c r="AH486" s="47">
        <v>15</v>
      </c>
      <c r="AI486" s="47">
        <v>22</v>
      </c>
      <c r="AJ486" s="229">
        <v>0.68181818181818177</v>
      </c>
      <c r="AK486" s="4">
        <v>104</v>
      </c>
      <c r="AM486" s="16" t="s">
        <v>232</v>
      </c>
      <c r="AN486" s="11" t="s">
        <v>17</v>
      </c>
      <c r="AO486" s="1062">
        <v>-2.9666999999999977</v>
      </c>
      <c r="AP486" s="47">
        <v>37</v>
      </c>
      <c r="AQ486" s="47">
        <v>6</v>
      </c>
      <c r="AR486" s="47">
        <v>-19</v>
      </c>
      <c r="AS486" s="47">
        <v>-13</v>
      </c>
      <c r="AT486" s="229">
        <v>0.31578947368421051</v>
      </c>
      <c r="AU486" s="4">
        <v>109</v>
      </c>
      <c r="AW486" s="16" t="s">
        <v>232</v>
      </c>
      <c r="AX486" s="11" t="s">
        <v>17</v>
      </c>
      <c r="AY486" s="249">
        <v>153</v>
      </c>
      <c r="AZ486" s="4">
        <v>165</v>
      </c>
      <c r="BA486" s="953">
        <v>159</v>
      </c>
      <c r="BB486" s="954">
        <v>78</v>
      </c>
      <c r="BC486" s="955">
        <v>104</v>
      </c>
      <c r="BD486" s="956">
        <v>37</v>
      </c>
      <c r="BE486" s="957">
        <v>109</v>
      </c>
      <c r="BF486" s="183">
        <v>154.16666666666666</v>
      </c>
      <c r="BG486" s="586">
        <v>164</v>
      </c>
    </row>
    <row r="487" spans="1:59" x14ac:dyDescent="0.25">
      <c r="A487" s="19" t="s">
        <v>32</v>
      </c>
      <c r="B487" s="11" t="s">
        <v>253</v>
      </c>
      <c r="C487" s="156">
        <v>10.041666666666666</v>
      </c>
      <c r="D487" s="4">
        <v>170</v>
      </c>
      <c r="F487" s="19" t="s">
        <v>32</v>
      </c>
      <c r="G487" s="11" t="s">
        <v>253</v>
      </c>
      <c r="H487" s="1064">
        <v>-0.37496666666666556</v>
      </c>
      <c r="I487" s="4">
        <v>134</v>
      </c>
      <c r="K487" s="19" t="s">
        <v>32</v>
      </c>
      <c r="L487" s="11" t="s">
        <v>253</v>
      </c>
      <c r="M487" s="47"/>
      <c r="N487" s="156">
        <v>10.041666666666666</v>
      </c>
      <c r="O487" s="422">
        <v>9.6667000000000005</v>
      </c>
      <c r="P487" s="1064">
        <v>-0.37496666666666556</v>
      </c>
      <c r="Q487" s="1061">
        <v>1</v>
      </c>
      <c r="R487" s="1062">
        <v>-0.37496666666666556</v>
      </c>
      <c r="S487" s="47">
        <v>120</v>
      </c>
      <c r="U487" s="19" t="s">
        <v>32</v>
      </c>
      <c r="V487" s="11" t="s">
        <v>253</v>
      </c>
      <c r="W487" s="47">
        <v>3</v>
      </c>
      <c r="X487" s="47">
        <v>14</v>
      </c>
      <c r="Y487" s="229">
        <v>0.21428571428571427</v>
      </c>
      <c r="Z487" s="47">
        <v>2</v>
      </c>
      <c r="AA487" s="47">
        <v>7</v>
      </c>
      <c r="AB487" s="1052">
        <v>0.22222222222222221</v>
      </c>
      <c r="AC487" s="44">
        <v>104</v>
      </c>
      <c r="AE487" s="19" t="s">
        <v>32</v>
      </c>
      <c r="AF487" s="11" t="s">
        <v>253</v>
      </c>
      <c r="AG487" s="1062">
        <v>-0.37496666666666556</v>
      </c>
      <c r="AH487" s="47">
        <v>3</v>
      </c>
      <c r="AI487" s="47">
        <v>14</v>
      </c>
      <c r="AJ487" s="229">
        <v>0.21428571428571427</v>
      </c>
      <c r="AK487" s="4">
        <v>143</v>
      </c>
      <c r="AM487" s="19" t="s">
        <v>32</v>
      </c>
      <c r="AN487" s="11" t="s">
        <v>253</v>
      </c>
      <c r="AO487" s="1062">
        <v>-0.37496666666666556</v>
      </c>
      <c r="AP487" s="47">
        <v>17</v>
      </c>
      <c r="AQ487" s="47">
        <v>2</v>
      </c>
      <c r="AR487" s="47">
        <v>-11</v>
      </c>
      <c r="AS487" s="47">
        <v>-9</v>
      </c>
      <c r="AT487" s="229">
        <v>0.18181818181818182</v>
      </c>
      <c r="AU487" s="4">
        <v>119</v>
      </c>
      <c r="AW487" s="19" t="s">
        <v>32</v>
      </c>
      <c r="AX487" s="11" t="s">
        <v>253</v>
      </c>
      <c r="AY487" s="249">
        <v>170</v>
      </c>
      <c r="AZ487" s="4">
        <v>134</v>
      </c>
      <c r="BA487" s="953">
        <v>120</v>
      </c>
      <c r="BB487" s="954">
        <v>104</v>
      </c>
      <c r="BC487" s="955">
        <v>143</v>
      </c>
      <c r="BD487" s="956">
        <v>17</v>
      </c>
      <c r="BE487" s="957">
        <v>119</v>
      </c>
      <c r="BF487" s="183">
        <v>160.16666666666666</v>
      </c>
      <c r="BG487" s="586">
        <v>167</v>
      </c>
    </row>
    <row r="488" spans="1:59" x14ac:dyDescent="0.25">
      <c r="A488" s="27" t="s">
        <v>34</v>
      </c>
      <c r="B488" s="13" t="s">
        <v>35</v>
      </c>
      <c r="C488" s="144">
        <v>10.1111</v>
      </c>
      <c r="D488" s="4">
        <v>171</v>
      </c>
      <c r="F488" s="27" t="s">
        <v>34</v>
      </c>
      <c r="G488" s="13" t="s">
        <v>35</v>
      </c>
      <c r="H488" s="1064">
        <v>-0.33330000000000126</v>
      </c>
      <c r="I488" s="4">
        <v>127</v>
      </c>
      <c r="K488" s="27" t="s">
        <v>34</v>
      </c>
      <c r="L488" s="13" t="s">
        <v>35</v>
      </c>
      <c r="M488" s="47"/>
      <c r="N488" s="144">
        <v>10.1111</v>
      </c>
      <c r="O488" s="136">
        <v>9.7777999999999992</v>
      </c>
      <c r="P488" s="1064">
        <v>-0.33330000000000126</v>
      </c>
      <c r="Q488" s="1061">
        <v>1</v>
      </c>
      <c r="R488" s="1062">
        <v>-0.33330000000000126</v>
      </c>
      <c r="S488" s="47">
        <v>118</v>
      </c>
      <c r="U488" s="27" t="s">
        <v>34</v>
      </c>
      <c r="V488" s="13" t="s">
        <v>35</v>
      </c>
      <c r="W488" s="47">
        <v>3</v>
      </c>
      <c r="X488" s="47">
        <v>12</v>
      </c>
      <c r="Y488" s="229">
        <v>0.25</v>
      </c>
      <c r="Z488" s="47">
        <v>3</v>
      </c>
      <c r="AA488" s="47">
        <v>3</v>
      </c>
      <c r="AB488" s="1052">
        <v>0.5</v>
      </c>
      <c r="AC488" s="44">
        <v>47</v>
      </c>
      <c r="AE488" s="27" t="s">
        <v>34</v>
      </c>
      <c r="AF488" s="13" t="s">
        <v>35</v>
      </c>
      <c r="AG488" s="1062">
        <v>-0.33330000000000126</v>
      </c>
      <c r="AH488" s="47">
        <v>3</v>
      </c>
      <c r="AI488" s="47">
        <v>12</v>
      </c>
      <c r="AJ488" s="229">
        <v>0.25</v>
      </c>
      <c r="AK488" s="4">
        <v>136</v>
      </c>
      <c r="AM488" s="27" t="s">
        <v>34</v>
      </c>
      <c r="AN488" s="13" t="s">
        <v>35</v>
      </c>
      <c r="AO488" s="1062">
        <v>-0.33330000000000126</v>
      </c>
      <c r="AP488" s="47">
        <v>15</v>
      </c>
      <c r="AQ488" s="47">
        <v>3</v>
      </c>
      <c r="AR488" s="47">
        <v>-3</v>
      </c>
      <c r="AS488" s="47">
        <v>0</v>
      </c>
      <c r="AT488" s="229">
        <v>1</v>
      </c>
      <c r="AU488" s="4">
        <v>57</v>
      </c>
      <c r="AW488" s="27" t="s">
        <v>34</v>
      </c>
      <c r="AX488" s="13" t="s">
        <v>35</v>
      </c>
      <c r="AY488" s="249">
        <v>171</v>
      </c>
      <c r="AZ488" s="4">
        <v>127</v>
      </c>
      <c r="BA488" s="953">
        <v>118</v>
      </c>
      <c r="BB488" s="954">
        <v>47</v>
      </c>
      <c r="BC488" s="955">
        <v>136</v>
      </c>
      <c r="BD488" s="956">
        <v>15</v>
      </c>
      <c r="BE488" s="957">
        <v>57</v>
      </c>
      <c r="BF488" s="183">
        <v>133.16666666666666</v>
      </c>
      <c r="BG488" s="586">
        <v>143</v>
      </c>
    </row>
    <row r="489" spans="1:59" x14ac:dyDescent="0.25">
      <c r="A489" s="789" t="s">
        <v>41</v>
      </c>
      <c r="B489" s="13" t="s">
        <v>42</v>
      </c>
      <c r="C489" s="156">
        <v>8.4722000000000008</v>
      </c>
      <c r="D489" s="4">
        <v>138</v>
      </c>
      <c r="F489" s="789" t="s">
        <v>41</v>
      </c>
      <c r="G489" s="13" t="s">
        <v>42</v>
      </c>
      <c r="H489" s="1064">
        <v>-0.36110000000000042</v>
      </c>
      <c r="I489" s="4">
        <v>133</v>
      </c>
      <c r="K489" s="789" t="s">
        <v>41</v>
      </c>
      <c r="L489" s="13" t="s">
        <v>42</v>
      </c>
      <c r="M489" s="47"/>
      <c r="N489" s="156">
        <v>8.4722000000000008</v>
      </c>
      <c r="O489" s="136">
        <v>8.1111000000000004</v>
      </c>
      <c r="P489" s="1064">
        <v>-0.36110000000000042</v>
      </c>
      <c r="Q489" s="1061">
        <v>3</v>
      </c>
      <c r="R489" s="1062">
        <v>-1.0833000000000013</v>
      </c>
      <c r="S489" s="47">
        <v>138</v>
      </c>
      <c r="U489" s="789" t="s">
        <v>41</v>
      </c>
      <c r="V489" s="13" t="s">
        <v>42</v>
      </c>
      <c r="W489" s="47">
        <v>10</v>
      </c>
      <c r="X489" s="47">
        <v>6</v>
      </c>
      <c r="Y489" s="229">
        <v>1.6666666666666667</v>
      </c>
      <c r="Z489" s="47">
        <v>1</v>
      </c>
      <c r="AA489" s="47">
        <v>3</v>
      </c>
      <c r="AB489" s="1052">
        <v>0.25</v>
      </c>
      <c r="AC489" s="44">
        <v>98</v>
      </c>
      <c r="AE489" s="789" t="s">
        <v>41</v>
      </c>
      <c r="AF489" s="13" t="s">
        <v>42</v>
      </c>
      <c r="AG489" s="1062">
        <v>-1.0833000000000013</v>
      </c>
      <c r="AH489" s="47">
        <v>10</v>
      </c>
      <c r="AI489" s="47">
        <v>6</v>
      </c>
      <c r="AJ489" s="229">
        <v>1.6666666666666667</v>
      </c>
      <c r="AK489" s="4">
        <v>42</v>
      </c>
      <c r="AM489" s="789" t="s">
        <v>41</v>
      </c>
      <c r="AN489" s="13" t="s">
        <v>42</v>
      </c>
      <c r="AO489" s="1062">
        <v>-1.0833000000000013</v>
      </c>
      <c r="AP489" s="47">
        <v>16</v>
      </c>
      <c r="AQ489" s="47">
        <v>1</v>
      </c>
      <c r="AR489" s="47">
        <v>-3</v>
      </c>
      <c r="AS489" s="47">
        <v>-2</v>
      </c>
      <c r="AT489" s="229">
        <v>0.33333333333333331</v>
      </c>
      <c r="AU489" s="4">
        <v>106</v>
      </c>
      <c r="AW489" s="789" t="s">
        <v>41</v>
      </c>
      <c r="AX489" s="13" t="s">
        <v>42</v>
      </c>
      <c r="AY489" s="249">
        <v>138</v>
      </c>
      <c r="AZ489" s="4">
        <v>133</v>
      </c>
      <c r="BA489" s="953">
        <v>138</v>
      </c>
      <c r="BB489" s="954">
        <v>98</v>
      </c>
      <c r="BC489" s="955">
        <v>42</v>
      </c>
      <c r="BD489" s="956">
        <v>16</v>
      </c>
      <c r="BE489" s="957">
        <v>106</v>
      </c>
      <c r="BF489" s="183">
        <v>134.5</v>
      </c>
      <c r="BG489" s="586">
        <v>145</v>
      </c>
    </row>
    <row r="490" spans="1:59" x14ac:dyDescent="0.25">
      <c r="A490" s="16" t="s">
        <v>820</v>
      </c>
      <c r="B490" s="13" t="s">
        <v>821</v>
      </c>
      <c r="C490" s="156">
        <v>7.4722</v>
      </c>
      <c r="D490" s="4">
        <v>96</v>
      </c>
      <c r="F490" s="16" t="s">
        <v>820</v>
      </c>
      <c r="G490" s="13" t="s">
        <v>821</v>
      </c>
      <c r="H490" s="1064">
        <v>0.19449999999999967</v>
      </c>
      <c r="I490" s="4">
        <v>71</v>
      </c>
      <c r="K490" s="16" t="s">
        <v>820</v>
      </c>
      <c r="L490" s="13" t="s">
        <v>821</v>
      </c>
      <c r="M490" s="47"/>
      <c r="N490" s="156">
        <v>7.4722</v>
      </c>
      <c r="O490" s="422">
        <v>7.6666999999999996</v>
      </c>
      <c r="P490" s="1064">
        <v>0.19449999999999967</v>
      </c>
      <c r="Q490" s="1061">
        <v>3</v>
      </c>
      <c r="R490" s="1062">
        <v>0.58349999999999902</v>
      </c>
      <c r="S490" s="47">
        <v>68</v>
      </c>
      <c r="U490" s="16" t="s">
        <v>820</v>
      </c>
      <c r="V490" s="13" t="s">
        <v>821</v>
      </c>
      <c r="W490" s="47">
        <v>15</v>
      </c>
      <c r="X490" s="47">
        <v>11</v>
      </c>
      <c r="Y490" s="229">
        <v>1.3636363636363635</v>
      </c>
      <c r="Z490" s="47">
        <v>5</v>
      </c>
      <c r="AA490" s="47">
        <v>2</v>
      </c>
      <c r="AB490" s="1052">
        <v>0.7142857142857143</v>
      </c>
      <c r="AC490" s="44">
        <v>11</v>
      </c>
      <c r="AE490" s="16" t="s">
        <v>820</v>
      </c>
      <c r="AF490" s="13" t="s">
        <v>821</v>
      </c>
      <c r="AG490" s="1062">
        <v>0.58349999999999902</v>
      </c>
      <c r="AH490" s="47">
        <v>15</v>
      </c>
      <c r="AI490" s="47">
        <v>11</v>
      </c>
      <c r="AJ490" s="229">
        <v>1.3636363636363635</v>
      </c>
      <c r="AK490" s="4">
        <v>57</v>
      </c>
      <c r="AM490" s="16" t="s">
        <v>820</v>
      </c>
      <c r="AN490" s="13" t="s">
        <v>821</v>
      </c>
      <c r="AO490" s="1062">
        <v>0.58349999999999902</v>
      </c>
      <c r="AP490" s="47">
        <v>26</v>
      </c>
      <c r="AQ490" s="47">
        <v>11</v>
      </c>
      <c r="AR490" s="47">
        <v>-4</v>
      </c>
      <c r="AS490" s="47">
        <v>7</v>
      </c>
      <c r="AT490" s="229">
        <v>2.75</v>
      </c>
      <c r="AU490" s="4">
        <v>18</v>
      </c>
      <c r="AW490" s="16" t="s">
        <v>820</v>
      </c>
      <c r="AX490" s="13" t="s">
        <v>821</v>
      </c>
      <c r="AY490" s="249">
        <v>96</v>
      </c>
      <c r="AZ490" s="4">
        <v>71</v>
      </c>
      <c r="BA490" s="953">
        <v>68</v>
      </c>
      <c r="BB490" s="954">
        <v>11</v>
      </c>
      <c r="BC490" s="955">
        <v>57</v>
      </c>
      <c r="BD490" s="956">
        <v>26</v>
      </c>
      <c r="BE490" s="957">
        <v>18</v>
      </c>
      <c r="BF490" s="183">
        <v>63</v>
      </c>
      <c r="BG490" s="586">
        <v>59</v>
      </c>
    </row>
    <row r="492" spans="1:59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M492" s="38"/>
      <c r="N492" s="38"/>
      <c r="O492" s="38"/>
      <c r="P492" s="38"/>
      <c r="Q492" s="38"/>
      <c r="R492" s="38"/>
      <c r="S492" s="38"/>
    </row>
    <row r="493" spans="1:59" x14ac:dyDescent="0.25">
      <c r="M493" s="38"/>
      <c r="N493" s="38"/>
      <c r="O493" s="38"/>
      <c r="P493" s="38"/>
      <c r="Q493" s="38"/>
      <c r="R493" s="38"/>
      <c r="S493" s="38"/>
    </row>
    <row r="494" spans="1:59" x14ac:dyDescent="0.25">
      <c r="A494" t="s">
        <v>1113</v>
      </c>
      <c r="M494" s="38"/>
      <c r="N494" s="38"/>
      <c r="O494" s="38"/>
      <c r="P494" s="38"/>
      <c r="Q494" s="38"/>
      <c r="R494" s="38"/>
      <c r="S494" s="38"/>
    </row>
    <row r="495" spans="1:59" x14ac:dyDescent="0.25">
      <c r="M495" s="38"/>
      <c r="N495" s="38"/>
      <c r="O495" s="38"/>
      <c r="P495" s="38"/>
      <c r="Q495" s="38"/>
      <c r="R495" s="38"/>
      <c r="S495" s="38"/>
    </row>
    <row r="496" spans="1:59" ht="15.75" thickBot="1" x14ac:dyDescent="0.3">
      <c r="A496" t="s">
        <v>911</v>
      </c>
      <c r="M496" s="38"/>
      <c r="N496" s="38"/>
      <c r="O496" s="38"/>
      <c r="P496" s="38"/>
      <c r="Q496" s="38"/>
      <c r="R496" s="38"/>
      <c r="S496" s="38"/>
    </row>
    <row r="497" spans="1:19" x14ac:dyDescent="0.25">
      <c r="A497" t="s">
        <v>912</v>
      </c>
      <c r="C497" s="926" t="s">
        <v>115</v>
      </c>
      <c r="D497" s="927" t="s">
        <v>913</v>
      </c>
      <c r="E497" s="928" t="s">
        <v>231</v>
      </c>
      <c r="F497" s="929" t="s">
        <v>914</v>
      </c>
      <c r="G497" s="930" t="s">
        <v>915</v>
      </c>
      <c r="H497" s="931" t="s">
        <v>895</v>
      </c>
      <c r="I497" s="932" t="s">
        <v>916</v>
      </c>
      <c r="J497" s="933" t="s">
        <v>917</v>
      </c>
      <c r="K497" s="934" t="s">
        <v>917</v>
      </c>
      <c r="M497" s="38"/>
      <c r="N497" s="38"/>
      <c r="O497" s="38"/>
      <c r="P497" s="38"/>
      <c r="Q497" s="38"/>
      <c r="R497" s="38"/>
      <c r="S497" s="38"/>
    </row>
    <row r="498" spans="1:19" x14ac:dyDescent="0.25">
      <c r="C498" s="935" t="s">
        <v>64</v>
      </c>
      <c r="D498" s="936" t="s">
        <v>231</v>
      </c>
      <c r="E498" s="937" t="s">
        <v>918</v>
      </c>
      <c r="F498" s="938" t="s">
        <v>919</v>
      </c>
      <c r="G498" s="939" t="s">
        <v>920</v>
      </c>
      <c r="H498" s="940" t="s">
        <v>221</v>
      </c>
      <c r="I498" s="941" t="s">
        <v>921</v>
      </c>
      <c r="J498" s="197" t="s">
        <v>922</v>
      </c>
      <c r="K498" s="113" t="s">
        <v>918</v>
      </c>
      <c r="M498" s="38"/>
      <c r="N498" s="38"/>
      <c r="O498" s="38"/>
      <c r="P498" s="38"/>
      <c r="Q498" s="38"/>
      <c r="R498" s="38"/>
      <c r="S498" s="38"/>
    </row>
    <row r="499" spans="1:19" x14ac:dyDescent="0.25">
      <c r="C499" s="935" t="s">
        <v>918</v>
      </c>
      <c r="D499" s="942" t="s">
        <v>923</v>
      </c>
      <c r="E499" s="937" t="s">
        <v>924</v>
      </c>
      <c r="F499" s="938" t="s">
        <v>925</v>
      </c>
      <c r="G499" s="939" t="s">
        <v>918</v>
      </c>
      <c r="H499" s="940" t="s">
        <v>926</v>
      </c>
      <c r="I499" s="941" t="s">
        <v>211</v>
      </c>
      <c r="J499" s="197" t="s">
        <v>927</v>
      </c>
      <c r="K499" s="113"/>
      <c r="M499" s="38"/>
      <c r="N499" s="38"/>
      <c r="O499" s="38"/>
      <c r="P499" s="38"/>
      <c r="Q499" s="38"/>
      <c r="R499" s="38"/>
      <c r="S499" s="38"/>
    </row>
    <row r="500" spans="1:19" x14ac:dyDescent="0.25">
      <c r="C500" s="943">
        <v>42602</v>
      </c>
      <c r="D500" s="942" t="s">
        <v>928</v>
      </c>
      <c r="E500" s="944">
        <v>42602</v>
      </c>
      <c r="F500" s="945">
        <v>42602</v>
      </c>
      <c r="G500" s="939" t="s">
        <v>929</v>
      </c>
      <c r="H500" s="940" t="s">
        <v>930</v>
      </c>
      <c r="I500" s="941" t="s">
        <v>918</v>
      </c>
      <c r="J500" s="197"/>
      <c r="K500" s="113"/>
      <c r="M500" s="38"/>
      <c r="N500" s="38"/>
      <c r="O500" s="38"/>
      <c r="P500" s="38"/>
      <c r="Q500" s="38"/>
      <c r="R500" s="38"/>
      <c r="S500" s="38"/>
    </row>
    <row r="501" spans="1:19" x14ac:dyDescent="0.25">
      <c r="A501" s="486" t="s">
        <v>931</v>
      </c>
      <c r="B501" s="487" t="s">
        <v>2</v>
      </c>
      <c r="C501" s="935" t="s">
        <v>924</v>
      </c>
      <c r="D501" s="946">
        <v>42602</v>
      </c>
      <c r="E501" s="947"/>
      <c r="F501" s="938" t="s">
        <v>924</v>
      </c>
      <c r="G501" s="948">
        <v>42602</v>
      </c>
      <c r="H501" s="949">
        <v>42014</v>
      </c>
      <c r="I501" s="950">
        <v>42602</v>
      </c>
      <c r="J501" s="951">
        <v>42602</v>
      </c>
      <c r="K501" s="952">
        <v>42602</v>
      </c>
      <c r="M501" s="38"/>
      <c r="N501" s="38"/>
      <c r="O501" s="38"/>
      <c r="P501" s="38"/>
      <c r="Q501" s="38"/>
      <c r="R501" s="38"/>
      <c r="S501" s="38"/>
    </row>
    <row r="502" spans="1:19" x14ac:dyDescent="0.25">
      <c r="A502" s="14" t="s">
        <v>14</v>
      </c>
      <c r="B502" s="13" t="s">
        <v>15</v>
      </c>
      <c r="C502" s="249">
        <v>109</v>
      </c>
      <c r="D502" s="4">
        <v>2</v>
      </c>
      <c r="E502" s="953">
        <v>45</v>
      </c>
      <c r="F502" s="954">
        <v>1</v>
      </c>
      <c r="G502" s="955">
        <v>53</v>
      </c>
      <c r="H502" s="956">
        <v>12</v>
      </c>
      <c r="I502" s="957">
        <v>1</v>
      </c>
      <c r="J502" s="183">
        <v>40.333333333333336</v>
      </c>
      <c r="K502" s="586">
        <v>31</v>
      </c>
      <c r="M502" s="38"/>
      <c r="N502" s="38"/>
      <c r="O502" s="38"/>
      <c r="P502" s="38"/>
      <c r="Q502" s="38"/>
      <c r="R502" s="38"/>
      <c r="S502" s="38"/>
    </row>
    <row r="503" spans="1:19" x14ac:dyDescent="0.25">
      <c r="A503" s="16" t="s">
        <v>232</v>
      </c>
      <c r="B503" s="11" t="s">
        <v>17</v>
      </c>
      <c r="C503" s="249">
        <v>153</v>
      </c>
      <c r="D503" s="4">
        <v>165</v>
      </c>
      <c r="E503" s="953">
        <v>159</v>
      </c>
      <c r="F503" s="954">
        <v>78</v>
      </c>
      <c r="G503" s="955">
        <v>104</v>
      </c>
      <c r="H503" s="956">
        <v>37</v>
      </c>
      <c r="I503" s="957">
        <v>109</v>
      </c>
      <c r="J503" s="183">
        <v>154.16666666666666</v>
      </c>
      <c r="K503" s="586">
        <v>164</v>
      </c>
      <c r="M503" s="38"/>
      <c r="N503" s="38"/>
      <c r="O503" s="38"/>
      <c r="P503" s="38"/>
      <c r="Q503" s="38"/>
      <c r="R503" s="38"/>
      <c r="S503" s="38"/>
    </row>
    <row r="504" spans="1:19" x14ac:dyDescent="0.25">
      <c r="A504" s="19" t="s">
        <v>32</v>
      </c>
      <c r="B504" s="11" t="s">
        <v>253</v>
      </c>
      <c r="C504" s="249">
        <v>170</v>
      </c>
      <c r="D504" s="4">
        <v>134</v>
      </c>
      <c r="E504" s="953">
        <v>120</v>
      </c>
      <c r="F504" s="954">
        <v>104</v>
      </c>
      <c r="G504" s="955">
        <v>143</v>
      </c>
      <c r="H504" s="956">
        <v>17</v>
      </c>
      <c r="I504" s="957">
        <v>119</v>
      </c>
      <c r="J504" s="183">
        <v>160.16666666666666</v>
      </c>
      <c r="K504" s="586">
        <v>167</v>
      </c>
      <c r="M504" s="38"/>
      <c r="N504" s="38"/>
      <c r="O504" s="38"/>
      <c r="P504" s="38"/>
      <c r="Q504" s="38"/>
      <c r="R504" s="38"/>
      <c r="S504" s="38"/>
    </row>
    <row r="505" spans="1:19" x14ac:dyDescent="0.25">
      <c r="A505" s="27" t="s">
        <v>34</v>
      </c>
      <c r="B505" s="13" t="s">
        <v>35</v>
      </c>
      <c r="C505" s="249">
        <v>171</v>
      </c>
      <c r="D505" s="4">
        <v>127</v>
      </c>
      <c r="E505" s="953">
        <v>118</v>
      </c>
      <c r="F505" s="954">
        <v>47</v>
      </c>
      <c r="G505" s="955">
        <v>136</v>
      </c>
      <c r="H505" s="956">
        <v>15</v>
      </c>
      <c r="I505" s="957">
        <v>57</v>
      </c>
      <c r="J505" s="183">
        <v>133.16666666666666</v>
      </c>
      <c r="K505" s="586">
        <v>143</v>
      </c>
      <c r="M505" s="38"/>
      <c r="N505" s="38"/>
      <c r="O505" s="38"/>
      <c r="P505" s="38"/>
      <c r="Q505" s="38"/>
      <c r="R505" s="38"/>
      <c r="S505" s="38"/>
    </row>
    <row r="506" spans="1:19" x14ac:dyDescent="0.25">
      <c r="A506" s="789" t="s">
        <v>41</v>
      </c>
      <c r="B506" s="13" t="s">
        <v>42</v>
      </c>
      <c r="C506" s="249">
        <v>138</v>
      </c>
      <c r="D506" s="4">
        <v>133</v>
      </c>
      <c r="E506" s="953">
        <v>138</v>
      </c>
      <c r="F506" s="954">
        <v>98</v>
      </c>
      <c r="G506" s="955">
        <v>42</v>
      </c>
      <c r="H506" s="956">
        <v>16</v>
      </c>
      <c r="I506" s="957">
        <v>106</v>
      </c>
      <c r="J506" s="183">
        <v>134.5</v>
      </c>
      <c r="K506" s="586">
        <v>145</v>
      </c>
      <c r="M506" s="38"/>
      <c r="N506" s="38"/>
      <c r="O506" s="38"/>
      <c r="P506" s="38"/>
      <c r="Q506" s="38"/>
      <c r="R506" s="38"/>
      <c r="S506" s="38"/>
    </row>
    <row r="507" spans="1:19" x14ac:dyDescent="0.25">
      <c r="A507" s="16" t="s">
        <v>820</v>
      </c>
      <c r="B507" s="13" t="s">
        <v>821</v>
      </c>
      <c r="C507" s="249">
        <v>96</v>
      </c>
      <c r="D507" s="4">
        <v>71</v>
      </c>
      <c r="E507" s="953">
        <v>68</v>
      </c>
      <c r="F507" s="954">
        <v>11</v>
      </c>
      <c r="G507" s="955">
        <v>57</v>
      </c>
      <c r="H507" s="956">
        <v>26</v>
      </c>
      <c r="I507" s="957">
        <v>18</v>
      </c>
      <c r="J507" s="183">
        <v>63</v>
      </c>
      <c r="K507" s="586">
        <v>59</v>
      </c>
      <c r="M507" s="38"/>
      <c r="N507" s="38"/>
      <c r="O507" s="38"/>
      <c r="P507" s="38"/>
      <c r="Q507" s="38"/>
      <c r="R507" s="38"/>
      <c r="S507" s="38"/>
    </row>
    <row r="508" spans="1:19" x14ac:dyDescent="0.25">
      <c r="M508" s="38"/>
      <c r="N508" s="38"/>
      <c r="O508" s="38"/>
      <c r="P508" s="38"/>
      <c r="Q508" s="38"/>
      <c r="R508" s="38"/>
      <c r="S508" s="38"/>
    </row>
    <row r="509" spans="1:19" x14ac:dyDescent="0.25">
      <c r="M509" s="38"/>
      <c r="N509" s="38"/>
      <c r="O509" s="38"/>
      <c r="P509" s="38"/>
      <c r="Q509" s="38"/>
      <c r="R509" s="38"/>
      <c r="S509" s="38"/>
    </row>
    <row r="510" spans="1:19" x14ac:dyDescent="0.25">
      <c r="M510" s="38"/>
      <c r="N510" s="38"/>
      <c r="O510" s="38"/>
      <c r="P510" s="38"/>
      <c r="Q510" s="38"/>
      <c r="R510" s="38"/>
      <c r="S510" s="38"/>
    </row>
    <row r="511" spans="1:19" x14ac:dyDescent="0.25">
      <c r="M511" s="38"/>
      <c r="N511" s="38"/>
      <c r="O511" s="38"/>
      <c r="P511" s="38"/>
      <c r="Q511" s="38"/>
      <c r="R511" s="38"/>
      <c r="S511" s="38"/>
    </row>
    <row r="512" spans="1:19" x14ac:dyDescent="0.25">
      <c r="M512" s="38"/>
      <c r="N512" s="38"/>
      <c r="O512" s="38"/>
      <c r="P512" s="38"/>
      <c r="Q512" s="38"/>
      <c r="R512" s="38"/>
      <c r="S512" s="38"/>
    </row>
    <row r="513" spans="13:19" x14ac:dyDescent="0.25">
      <c r="M513" s="38"/>
      <c r="N513" s="38"/>
      <c r="O513" s="38"/>
      <c r="P513" s="38"/>
      <c r="Q513" s="38"/>
      <c r="R513" s="38"/>
      <c r="S513" s="38"/>
    </row>
    <row r="514" spans="13:19" x14ac:dyDescent="0.25">
      <c r="M514" s="38"/>
      <c r="N514" s="38"/>
      <c r="O514" s="38"/>
      <c r="P514" s="38"/>
      <c r="Q514" s="38"/>
      <c r="R514" s="38"/>
      <c r="S514" s="38"/>
    </row>
    <row r="515" spans="13:19" x14ac:dyDescent="0.25">
      <c r="M515" s="38"/>
      <c r="N515" s="38"/>
      <c r="O515" s="38"/>
      <c r="P515" s="38"/>
      <c r="Q515" s="38"/>
      <c r="R515" s="38"/>
      <c r="S515" s="38"/>
    </row>
    <row r="516" spans="13:19" x14ac:dyDescent="0.25">
      <c r="M516" s="38"/>
      <c r="N516" s="38"/>
      <c r="O516" s="38"/>
      <c r="P516" s="38"/>
      <c r="Q516" s="38"/>
      <c r="R516" s="38"/>
      <c r="S516" s="38"/>
    </row>
    <row r="517" spans="13:19" x14ac:dyDescent="0.25">
      <c r="M517" s="38"/>
      <c r="N517" s="38"/>
      <c r="O517" s="38"/>
      <c r="P517" s="38"/>
      <c r="Q517" s="38"/>
      <c r="R517" s="38"/>
      <c r="S517" s="38"/>
    </row>
    <row r="518" spans="13:19" x14ac:dyDescent="0.25">
      <c r="M518" s="38"/>
      <c r="N518" s="38"/>
      <c r="O518" s="38"/>
      <c r="P518" s="38"/>
      <c r="Q518" s="38"/>
      <c r="R518" s="38"/>
      <c r="S518" s="38"/>
    </row>
    <row r="519" spans="13:19" x14ac:dyDescent="0.25">
      <c r="M519" s="38"/>
      <c r="N519" s="38"/>
      <c r="O519" s="38"/>
      <c r="P519" s="38"/>
      <c r="Q519" s="38"/>
      <c r="R519" s="38"/>
      <c r="S519" s="38"/>
    </row>
    <row r="520" spans="13:19" x14ac:dyDescent="0.25">
      <c r="M520" s="38"/>
      <c r="N520" s="38"/>
      <c r="O520" s="38"/>
      <c r="P520" s="38"/>
      <c r="Q520" s="38"/>
      <c r="R520" s="38"/>
      <c r="S520" s="38"/>
    </row>
    <row r="521" spans="13:19" x14ac:dyDescent="0.25">
      <c r="M521" s="38"/>
      <c r="N521" s="38"/>
      <c r="O521" s="38"/>
      <c r="P521" s="38"/>
      <c r="Q521" s="38"/>
      <c r="R521" s="38"/>
      <c r="S521" s="38"/>
    </row>
    <row r="522" spans="13:19" x14ac:dyDescent="0.25">
      <c r="M522" s="38"/>
      <c r="N522" s="38"/>
      <c r="O522" s="38"/>
      <c r="P522" s="38"/>
      <c r="Q522" s="38"/>
      <c r="R522" s="38"/>
      <c r="S522" s="38"/>
    </row>
    <row r="523" spans="13:19" x14ac:dyDescent="0.25">
      <c r="M523" s="38"/>
      <c r="N523" s="38"/>
      <c r="O523" s="38"/>
      <c r="P523" s="38"/>
      <c r="Q523" s="38"/>
      <c r="R523" s="38"/>
      <c r="S523" s="38"/>
    </row>
    <row r="524" spans="13:19" x14ac:dyDescent="0.25">
      <c r="M524" s="38"/>
      <c r="N524" s="38"/>
      <c r="O524" s="38"/>
      <c r="P524" s="38"/>
      <c r="Q524" s="38"/>
      <c r="R524" s="38"/>
      <c r="S524" s="38"/>
    </row>
    <row r="525" spans="13:19" x14ac:dyDescent="0.25">
      <c r="M525" s="38"/>
      <c r="N525" s="38"/>
      <c r="O525" s="38"/>
      <c r="P525" s="38"/>
      <c r="Q525" s="38"/>
      <c r="R525" s="38"/>
      <c r="S525" s="38"/>
    </row>
    <row r="526" spans="13:19" x14ac:dyDescent="0.25">
      <c r="M526" s="38"/>
      <c r="N526" s="38"/>
      <c r="O526" s="38"/>
      <c r="P526" s="38"/>
      <c r="Q526" s="38"/>
      <c r="R526" s="38"/>
      <c r="S526" s="38"/>
    </row>
    <row r="527" spans="13:19" x14ac:dyDescent="0.25">
      <c r="M527" s="38"/>
      <c r="N527" s="38"/>
      <c r="O527" s="38"/>
      <c r="P527" s="38"/>
      <c r="Q527" s="38"/>
      <c r="R527" s="38"/>
      <c r="S527" s="38"/>
    </row>
    <row r="528" spans="13:19" x14ac:dyDescent="0.25">
      <c r="M528" s="38"/>
      <c r="N528" s="38"/>
      <c r="O528" s="38"/>
      <c r="P528" s="38"/>
      <c r="Q528" s="38"/>
      <c r="R528" s="38"/>
      <c r="S528" s="38"/>
    </row>
    <row r="529" spans="13:19" x14ac:dyDescent="0.25">
      <c r="M529" s="38"/>
      <c r="N529" s="38"/>
      <c r="O529" s="38"/>
      <c r="P529" s="38"/>
      <c r="Q529" s="38"/>
      <c r="R529" s="38"/>
      <c r="S529" s="38"/>
    </row>
    <row r="530" spans="13:19" x14ac:dyDescent="0.25">
      <c r="M530" s="38"/>
      <c r="N530" s="38"/>
      <c r="O530" s="38"/>
      <c r="P530" s="38"/>
      <c r="Q530" s="38"/>
      <c r="R530" s="38"/>
      <c r="S530" s="38"/>
    </row>
    <row r="531" spans="13:19" x14ac:dyDescent="0.25">
      <c r="M531" s="38"/>
      <c r="N531" s="38"/>
      <c r="O531" s="38"/>
      <c r="P531" s="38"/>
      <c r="Q531" s="38"/>
      <c r="R531" s="38"/>
      <c r="S531" s="38"/>
    </row>
    <row r="532" spans="13:19" x14ac:dyDescent="0.25">
      <c r="M532" s="38"/>
      <c r="N532" s="38"/>
      <c r="O532" s="38"/>
      <c r="P532" s="38"/>
      <c r="Q532" s="38"/>
      <c r="R532" s="38"/>
      <c r="S532" s="38"/>
    </row>
    <row r="533" spans="13:19" x14ac:dyDescent="0.25">
      <c r="M533" s="38"/>
      <c r="N533" s="38"/>
      <c r="O533" s="38"/>
      <c r="P533" s="38"/>
      <c r="Q533" s="38"/>
      <c r="R533" s="38"/>
      <c r="S533" s="38"/>
    </row>
    <row r="534" spans="13:19" x14ac:dyDescent="0.25">
      <c r="M534" s="38"/>
      <c r="N534" s="38"/>
      <c r="O534" s="38"/>
      <c r="P534" s="38"/>
      <c r="Q534" s="38"/>
      <c r="R534" s="38"/>
      <c r="S534" s="38"/>
    </row>
    <row r="535" spans="13:19" x14ac:dyDescent="0.25">
      <c r="M535" s="38"/>
      <c r="N535" s="38"/>
      <c r="O535" s="38"/>
      <c r="P535" s="38"/>
      <c r="Q535" s="38"/>
      <c r="R535" s="38"/>
      <c r="S535" s="38"/>
    </row>
    <row r="536" spans="13:19" x14ac:dyDescent="0.25">
      <c r="M536" s="38"/>
      <c r="N536" s="38"/>
      <c r="O536" s="38"/>
      <c r="P536" s="38"/>
      <c r="Q536" s="38"/>
      <c r="R536" s="38"/>
      <c r="S536" s="38"/>
    </row>
    <row r="537" spans="13:19" x14ac:dyDescent="0.25">
      <c r="M537" s="38"/>
      <c r="N537" s="38"/>
      <c r="O537" s="38"/>
      <c r="P537" s="38"/>
      <c r="Q537" s="38"/>
      <c r="R537" s="38"/>
      <c r="S537" s="38"/>
    </row>
    <row r="538" spans="13:19" x14ac:dyDescent="0.25">
      <c r="M538" s="38"/>
      <c r="N538" s="38"/>
      <c r="O538" s="38"/>
      <c r="P538" s="38"/>
      <c r="Q538" s="38"/>
      <c r="R538" s="38"/>
      <c r="S538" s="38"/>
    </row>
    <row r="539" spans="13:19" x14ac:dyDescent="0.25">
      <c r="M539" s="38"/>
      <c r="N539" s="38"/>
      <c r="O539" s="38"/>
      <c r="P539" s="38"/>
      <c r="Q539" s="38"/>
      <c r="R539" s="38"/>
      <c r="S539" s="38"/>
    </row>
    <row r="540" spans="13:19" x14ac:dyDescent="0.25">
      <c r="M540" s="38"/>
      <c r="N540" s="38"/>
      <c r="O540" s="38"/>
      <c r="P540" s="38"/>
      <c r="Q540" s="38"/>
      <c r="R540" s="38"/>
      <c r="S540" s="38"/>
    </row>
    <row r="541" spans="13:19" x14ac:dyDescent="0.25">
      <c r="M541" s="38"/>
      <c r="N541" s="38"/>
      <c r="O541" s="38"/>
      <c r="P541" s="38"/>
      <c r="Q541" s="38"/>
      <c r="R541" s="38"/>
      <c r="S541" s="38"/>
    </row>
    <row r="542" spans="13:19" x14ac:dyDescent="0.25">
      <c r="M542" s="38"/>
      <c r="N542" s="38"/>
      <c r="O542" s="38"/>
      <c r="P542" s="38"/>
      <c r="Q542" s="38"/>
      <c r="R542" s="38"/>
      <c r="S542" s="38"/>
    </row>
    <row r="543" spans="13:19" x14ac:dyDescent="0.25">
      <c r="M543" s="38"/>
      <c r="N543" s="38"/>
      <c r="O543" s="38"/>
      <c r="P543" s="38"/>
      <c r="Q543" s="38"/>
      <c r="R543" s="38"/>
      <c r="S543" s="38"/>
    </row>
    <row r="544" spans="13:19" x14ac:dyDescent="0.25">
      <c r="M544" s="38"/>
      <c r="N544" s="38"/>
      <c r="O544" s="38"/>
      <c r="P544" s="38"/>
      <c r="Q544" s="38"/>
      <c r="R544" s="38"/>
      <c r="S544" s="38"/>
    </row>
    <row r="545" spans="13:19" x14ac:dyDescent="0.25">
      <c r="M545" s="38"/>
      <c r="N545" s="38"/>
      <c r="O545" s="38"/>
      <c r="P545" s="38"/>
      <c r="Q545" s="38"/>
      <c r="R545" s="38"/>
      <c r="S545" s="38"/>
    </row>
    <row r="546" spans="13:19" x14ac:dyDescent="0.25">
      <c r="M546" s="38"/>
      <c r="N546" s="38"/>
      <c r="O546" s="38"/>
      <c r="P546" s="38"/>
      <c r="Q546" s="38"/>
      <c r="R546" s="38"/>
      <c r="S546" s="38"/>
    </row>
    <row r="547" spans="13:19" x14ac:dyDescent="0.25">
      <c r="M547" s="38"/>
      <c r="N547" s="38"/>
      <c r="O547" s="38"/>
      <c r="P547" s="38"/>
      <c r="Q547" s="38"/>
      <c r="R547" s="38"/>
      <c r="S547" s="38"/>
    </row>
    <row r="548" spans="13:19" x14ac:dyDescent="0.25">
      <c r="M548" s="38"/>
      <c r="N548" s="38"/>
      <c r="O548" s="38"/>
      <c r="P548" s="38"/>
      <c r="Q548" s="38"/>
      <c r="R548" s="38"/>
      <c r="S548" s="38"/>
    </row>
    <row r="549" spans="13:19" x14ac:dyDescent="0.25">
      <c r="M549" s="38"/>
      <c r="N549" s="38"/>
      <c r="O549" s="38"/>
      <c r="P549" s="38"/>
      <c r="Q549" s="38"/>
      <c r="R549" s="38"/>
      <c r="S549" s="38"/>
    </row>
    <row r="550" spans="13:19" x14ac:dyDescent="0.25">
      <c r="M550" s="38"/>
      <c r="N550" s="38"/>
      <c r="O550" s="38"/>
      <c r="P550" s="38"/>
      <c r="Q550" s="38"/>
      <c r="R550" s="38"/>
      <c r="S550" s="38"/>
    </row>
    <row r="551" spans="13:19" x14ac:dyDescent="0.25">
      <c r="M551" s="38"/>
      <c r="N551" s="38"/>
      <c r="O551" s="38"/>
      <c r="P551" s="38"/>
      <c r="Q551" s="38"/>
      <c r="R551" s="38"/>
      <c r="S551" s="38"/>
    </row>
    <row r="552" spans="13:19" x14ac:dyDescent="0.25">
      <c r="M552" s="38"/>
      <c r="N552" s="38"/>
      <c r="O552" s="38"/>
      <c r="P552" s="38"/>
      <c r="Q552" s="38"/>
      <c r="R552" s="38"/>
      <c r="S552" s="38"/>
    </row>
    <row r="553" spans="13:19" x14ac:dyDescent="0.25">
      <c r="M553" s="38"/>
      <c r="N553" s="38"/>
      <c r="O553" s="38"/>
      <c r="P553" s="38"/>
      <c r="Q553" s="38"/>
      <c r="R553" s="38"/>
      <c r="S553" s="38"/>
    </row>
    <row r="554" spans="13:19" x14ac:dyDescent="0.25">
      <c r="M554" s="38"/>
      <c r="N554" s="38"/>
      <c r="O554" s="38"/>
      <c r="P554" s="38"/>
      <c r="Q554" s="38"/>
      <c r="R554" s="38"/>
      <c r="S554" s="38"/>
    </row>
    <row r="555" spans="13:19" x14ac:dyDescent="0.25">
      <c r="M555" s="38"/>
      <c r="N555" s="38"/>
      <c r="O555" s="38"/>
      <c r="P555" s="38"/>
      <c r="Q555" s="38"/>
      <c r="R555" s="38"/>
      <c r="S555" s="38"/>
    </row>
    <row r="556" spans="13:19" x14ac:dyDescent="0.25">
      <c r="M556" s="38"/>
      <c r="N556" s="38"/>
      <c r="O556" s="38"/>
      <c r="P556" s="38"/>
      <c r="Q556" s="38"/>
      <c r="R556" s="38"/>
      <c r="S556" s="38"/>
    </row>
    <row r="557" spans="13:19" x14ac:dyDescent="0.25">
      <c r="M557" s="38"/>
      <c r="N557" s="38"/>
      <c r="O557" s="38"/>
      <c r="P557" s="38"/>
      <c r="Q557" s="38"/>
      <c r="R557" s="38"/>
      <c r="S557" s="38"/>
    </row>
    <row r="558" spans="13:19" x14ac:dyDescent="0.25">
      <c r="M558" s="38"/>
      <c r="N558" s="38"/>
      <c r="O558" s="38"/>
      <c r="P558" s="38"/>
      <c r="Q558" s="38"/>
      <c r="R558" s="38"/>
      <c r="S558" s="38"/>
    </row>
    <row r="559" spans="13:19" x14ac:dyDescent="0.25">
      <c r="M559" s="38"/>
      <c r="N559" s="38"/>
      <c r="O559" s="38"/>
      <c r="P559" s="38"/>
      <c r="Q559" s="38"/>
      <c r="R559" s="38"/>
      <c r="S559" s="38"/>
    </row>
    <row r="560" spans="13:19" x14ac:dyDescent="0.25">
      <c r="M560" s="38"/>
      <c r="N560" s="38"/>
      <c r="O560" s="38"/>
      <c r="P560" s="38"/>
      <c r="Q560" s="38"/>
      <c r="R560" s="38"/>
      <c r="S560" s="38"/>
    </row>
    <row r="561" spans="13:19" x14ac:dyDescent="0.25">
      <c r="M561" s="38"/>
      <c r="N561" s="38"/>
      <c r="O561" s="38"/>
      <c r="P561" s="38"/>
      <c r="Q561" s="38"/>
      <c r="R561" s="38"/>
      <c r="S561" s="38"/>
    </row>
    <row r="562" spans="13:19" x14ac:dyDescent="0.25">
      <c r="M562" s="38"/>
      <c r="N562" s="38"/>
      <c r="O562" s="38"/>
      <c r="P562" s="38"/>
      <c r="Q562" s="38"/>
      <c r="R562" s="38"/>
      <c r="S562" s="38"/>
    </row>
    <row r="563" spans="13:19" x14ac:dyDescent="0.25">
      <c r="M563" s="38"/>
      <c r="N563" s="38"/>
      <c r="O563" s="38"/>
      <c r="P563" s="38"/>
      <c r="Q563" s="38"/>
      <c r="R563" s="38"/>
      <c r="S563" s="38"/>
    </row>
    <row r="564" spans="13:19" x14ac:dyDescent="0.25">
      <c r="M564" s="38"/>
      <c r="N564" s="38"/>
      <c r="O564" s="38"/>
      <c r="P564" s="38"/>
      <c r="Q564" s="38"/>
      <c r="R564" s="38"/>
      <c r="S564" s="38"/>
    </row>
    <row r="565" spans="13:19" x14ac:dyDescent="0.25">
      <c r="M565" s="38"/>
      <c r="N565" s="38"/>
      <c r="O565" s="38"/>
      <c r="P565" s="38"/>
      <c r="Q565" s="38"/>
      <c r="R565" s="38"/>
      <c r="S565" s="38"/>
    </row>
    <row r="566" spans="13:19" x14ac:dyDescent="0.25">
      <c r="M566" s="38"/>
      <c r="N566" s="38"/>
      <c r="O566" s="38"/>
      <c r="P566" s="38"/>
      <c r="Q566" s="38"/>
      <c r="R566" s="38"/>
      <c r="S566" s="38"/>
    </row>
    <row r="567" spans="13:19" x14ac:dyDescent="0.25">
      <c r="M567" s="38"/>
      <c r="N567" s="38"/>
      <c r="O567" s="38"/>
      <c r="P567" s="38"/>
      <c r="Q567" s="38"/>
      <c r="R567" s="38"/>
      <c r="S567" s="38"/>
    </row>
    <row r="568" spans="13:19" x14ac:dyDescent="0.25">
      <c r="M568" s="38"/>
      <c r="N568" s="38"/>
      <c r="O568" s="38"/>
      <c r="P568" s="38"/>
      <c r="Q568" s="38"/>
      <c r="R568" s="38"/>
      <c r="S568" s="38"/>
    </row>
    <row r="569" spans="13:19" x14ac:dyDescent="0.25">
      <c r="M569" s="38"/>
      <c r="N569" s="38"/>
      <c r="O569" s="38"/>
      <c r="P569" s="38"/>
      <c r="Q569" s="38"/>
      <c r="R569" s="38"/>
      <c r="S569" s="38"/>
    </row>
    <row r="570" spans="13:19" x14ac:dyDescent="0.25">
      <c r="M570" s="38"/>
      <c r="N570" s="38"/>
      <c r="O570" s="38"/>
      <c r="P570" s="38"/>
      <c r="Q570" s="38"/>
      <c r="R570" s="38"/>
      <c r="S570" s="38"/>
    </row>
    <row r="571" spans="13:19" x14ac:dyDescent="0.25">
      <c r="M571" s="38"/>
      <c r="N571" s="38"/>
      <c r="O571" s="38"/>
      <c r="P571" s="38"/>
      <c r="Q571" s="38"/>
      <c r="R571" s="38"/>
      <c r="S571" s="38"/>
    </row>
    <row r="572" spans="13:19" x14ac:dyDescent="0.25">
      <c r="M572" s="38"/>
      <c r="N572" s="38"/>
      <c r="O572" s="38"/>
      <c r="P572" s="38"/>
      <c r="Q572" s="38"/>
      <c r="R572" s="38"/>
      <c r="S572" s="38"/>
    </row>
    <row r="573" spans="13:19" x14ac:dyDescent="0.25">
      <c r="M573" s="38"/>
      <c r="N573" s="38"/>
      <c r="O573" s="38"/>
      <c r="P573" s="38"/>
      <c r="Q573" s="38"/>
      <c r="R573" s="38"/>
      <c r="S573" s="38"/>
    </row>
    <row r="574" spans="13:19" x14ac:dyDescent="0.25">
      <c r="M574" s="38"/>
      <c r="N574" s="38"/>
      <c r="O574" s="38"/>
      <c r="P574" s="38"/>
      <c r="Q574" s="38"/>
      <c r="R574" s="38"/>
      <c r="S574" s="38"/>
    </row>
    <row r="575" spans="13:19" x14ac:dyDescent="0.25">
      <c r="M575" s="38"/>
      <c r="N575" s="38"/>
      <c r="O575" s="38"/>
      <c r="P575" s="38"/>
      <c r="Q575" s="38"/>
      <c r="R575" s="38"/>
      <c r="S575" s="38"/>
    </row>
    <row r="576" spans="13:19" x14ac:dyDescent="0.25">
      <c r="M576" s="38"/>
      <c r="N576" s="38"/>
      <c r="O576" s="38"/>
      <c r="P576" s="38"/>
      <c r="Q576" s="38"/>
      <c r="R576" s="38"/>
      <c r="S576" s="38"/>
    </row>
    <row r="577" spans="13:19" x14ac:dyDescent="0.25">
      <c r="M577" s="38"/>
      <c r="N577" s="38"/>
      <c r="O577" s="38"/>
      <c r="P577" s="38"/>
      <c r="Q577" s="38"/>
      <c r="R577" s="38"/>
      <c r="S577" s="38"/>
    </row>
    <row r="578" spans="13:19" x14ac:dyDescent="0.25">
      <c r="M578" s="38"/>
      <c r="N578" s="38"/>
      <c r="O578" s="38"/>
      <c r="P578" s="38"/>
      <c r="Q578" s="38"/>
      <c r="R578" s="38"/>
      <c r="S578" s="38"/>
    </row>
    <row r="579" spans="13:19" x14ac:dyDescent="0.25">
      <c r="M579" s="38"/>
      <c r="N579" s="38"/>
      <c r="O579" s="38"/>
      <c r="P579" s="38"/>
      <c r="Q579" s="38"/>
      <c r="R579" s="38"/>
      <c r="S579" s="38"/>
    </row>
    <row r="580" spans="13:19" x14ac:dyDescent="0.25">
      <c r="M580" s="38"/>
      <c r="N580" s="38"/>
      <c r="O580" s="38"/>
      <c r="P580" s="38"/>
      <c r="Q580" s="38"/>
      <c r="R580" s="38"/>
      <c r="S580" s="38"/>
    </row>
    <row r="581" spans="13:19" x14ac:dyDescent="0.25">
      <c r="M581" s="38"/>
      <c r="N581" s="38"/>
      <c r="O581" s="38"/>
      <c r="P581" s="38"/>
      <c r="Q581" s="38"/>
      <c r="R581" s="38"/>
      <c r="S581" s="38"/>
    </row>
    <row r="582" spans="13:19" x14ac:dyDescent="0.25">
      <c r="M582" s="38"/>
      <c r="N582" s="38"/>
      <c r="O582" s="38"/>
      <c r="P582" s="38"/>
      <c r="Q582" s="38"/>
      <c r="R582" s="38"/>
      <c r="S582" s="38"/>
    </row>
    <row r="583" spans="13:19" x14ac:dyDescent="0.25">
      <c r="M583" s="38"/>
      <c r="N583" s="38"/>
      <c r="O583" s="38"/>
      <c r="P583" s="38"/>
      <c r="Q583" s="38"/>
      <c r="R583" s="38"/>
      <c r="S583" s="38"/>
    </row>
    <row r="584" spans="13:19" x14ac:dyDescent="0.25">
      <c r="M584" s="38"/>
      <c r="N584" s="38"/>
      <c r="O584" s="38"/>
      <c r="P584" s="38"/>
      <c r="Q584" s="38"/>
      <c r="R584" s="38"/>
      <c r="S584" s="38"/>
    </row>
    <row r="585" spans="13:19" x14ac:dyDescent="0.25">
      <c r="M585" s="38"/>
      <c r="N585" s="38"/>
      <c r="O585" s="38"/>
      <c r="P585" s="38"/>
      <c r="Q585" s="38"/>
      <c r="R585" s="38"/>
      <c r="S585" s="38"/>
    </row>
    <row r="586" spans="13:19" x14ac:dyDescent="0.25">
      <c r="M586" s="38"/>
      <c r="N586" s="38"/>
      <c r="O586" s="38"/>
      <c r="P586" s="38"/>
      <c r="Q586" s="38"/>
      <c r="R586" s="38"/>
      <c r="S586" s="38"/>
    </row>
    <row r="587" spans="13:19" x14ac:dyDescent="0.25">
      <c r="M587" s="38"/>
      <c r="N587" s="38"/>
      <c r="O587" s="38"/>
      <c r="P587" s="38"/>
      <c r="Q587" s="38"/>
      <c r="R587" s="38"/>
      <c r="S587" s="38"/>
    </row>
    <row r="588" spans="13:19" x14ac:dyDescent="0.25">
      <c r="M588" s="38"/>
      <c r="N588" s="38"/>
      <c r="O588" s="38"/>
      <c r="P588" s="38"/>
      <c r="Q588" s="38"/>
      <c r="R588" s="38"/>
      <c r="S588" s="38"/>
    </row>
    <row r="589" spans="13:19" x14ac:dyDescent="0.25">
      <c r="M589" s="38"/>
      <c r="N589" s="38"/>
      <c r="O589" s="38"/>
      <c r="P589" s="38"/>
      <c r="Q589" s="38"/>
      <c r="R589" s="38"/>
      <c r="S589" s="38"/>
    </row>
    <row r="590" spans="13:19" x14ac:dyDescent="0.25">
      <c r="M590" s="38"/>
      <c r="N590" s="38"/>
      <c r="O590" s="38"/>
      <c r="P590" s="38"/>
      <c r="Q590" s="38"/>
      <c r="R590" s="38"/>
      <c r="S590" s="38"/>
    </row>
    <row r="591" spans="13:19" x14ac:dyDescent="0.25">
      <c r="M591" s="38"/>
      <c r="N591" s="38"/>
      <c r="O591" s="38"/>
      <c r="P591" s="38"/>
      <c r="Q591" s="38"/>
      <c r="R591" s="38"/>
      <c r="S591" s="38"/>
    </row>
    <row r="592" spans="13:19" x14ac:dyDescent="0.25">
      <c r="M592" s="38"/>
      <c r="N592" s="38"/>
      <c r="O592" s="38"/>
      <c r="P592" s="38"/>
      <c r="Q592" s="38"/>
      <c r="R592" s="38"/>
      <c r="S592" s="38"/>
    </row>
    <row r="593" spans="13:19" x14ac:dyDescent="0.25">
      <c r="M593" s="38"/>
      <c r="N593" s="38"/>
      <c r="O593" s="38"/>
      <c r="P593" s="38"/>
      <c r="Q593" s="38"/>
      <c r="R593" s="38"/>
      <c r="S593" s="38"/>
    </row>
    <row r="594" spans="13:19" x14ac:dyDescent="0.25">
      <c r="M594" s="38"/>
      <c r="N594" s="38"/>
      <c r="O594" s="38"/>
      <c r="P594" s="38"/>
      <c r="Q594" s="38"/>
      <c r="R594" s="38"/>
      <c r="S594" s="38"/>
    </row>
    <row r="595" spans="13:19" x14ac:dyDescent="0.25">
      <c r="M595" s="38"/>
      <c r="N595" s="38"/>
      <c r="O595" s="38"/>
      <c r="P595" s="38"/>
      <c r="Q595" s="38"/>
      <c r="R595" s="38"/>
      <c r="S595" s="38"/>
    </row>
    <row r="596" spans="13:19" x14ac:dyDescent="0.25">
      <c r="M596" s="38"/>
      <c r="N596" s="38"/>
      <c r="O596" s="38"/>
      <c r="P596" s="38"/>
      <c r="Q596" s="38"/>
      <c r="R596" s="38"/>
      <c r="S596" s="38"/>
    </row>
    <row r="597" spans="13:19" x14ac:dyDescent="0.25">
      <c r="M597" s="38"/>
      <c r="N597" s="38"/>
      <c r="O597" s="38"/>
      <c r="P597" s="38"/>
      <c r="Q597" s="38"/>
      <c r="R597" s="38"/>
      <c r="S597" s="38"/>
    </row>
    <row r="598" spans="13:19" x14ac:dyDescent="0.25">
      <c r="M598" s="38"/>
      <c r="N598" s="38"/>
      <c r="O598" s="38"/>
      <c r="P598" s="38"/>
      <c r="Q598" s="38"/>
      <c r="R598" s="38"/>
      <c r="S598" s="38"/>
    </row>
    <row r="599" spans="13:19" x14ac:dyDescent="0.25">
      <c r="M599" s="38"/>
      <c r="N599" s="38"/>
      <c r="O599" s="38"/>
      <c r="P599" s="38"/>
      <c r="Q599" s="38"/>
      <c r="R599" s="38"/>
      <c r="S599" s="38"/>
    </row>
    <row r="600" spans="13:19" x14ac:dyDescent="0.25">
      <c r="M600" s="38"/>
      <c r="N600" s="38"/>
      <c r="O600" s="38"/>
      <c r="P600" s="38"/>
      <c r="Q600" s="38"/>
      <c r="R600" s="38"/>
      <c r="S600" s="38"/>
    </row>
    <row r="601" spans="13:19" x14ac:dyDescent="0.25">
      <c r="M601" s="38"/>
      <c r="N601" s="38"/>
      <c r="O601" s="38"/>
      <c r="P601" s="38"/>
      <c r="Q601" s="38"/>
      <c r="R601" s="38"/>
      <c r="S601" s="38"/>
    </row>
    <row r="602" spans="13:19" x14ac:dyDescent="0.25">
      <c r="M602" s="38"/>
      <c r="N602" s="38"/>
      <c r="O602" s="38"/>
      <c r="P602" s="38"/>
      <c r="Q602" s="38"/>
      <c r="R602" s="38"/>
      <c r="S602" s="38"/>
    </row>
    <row r="603" spans="13:19" x14ac:dyDescent="0.25">
      <c r="M603" s="38"/>
      <c r="N603" s="38"/>
      <c r="O603" s="38"/>
      <c r="P603" s="38"/>
      <c r="Q603" s="38"/>
      <c r="R603" s="38"/>
      <c r="S603" s="38"/>
    </row>
    <row r="604" spans="13:19" x14ac:dyDescent="0.25">
      <c r="M604" s="38"/>
      <c r="N604" s="38"/>
      <c r="O604" s="38"/>
      <c r="P604" s="38"/>
      <c r="Q604" s="38"/>
      <c r="R604" s="38"/>
      <c r="S604" s="38"/>
    </row>
    <row r="605" spans="13:19" x14ac:dyDescent="0.25">
      <c r="M605" s="38"/>
      <c r="N605" s="38"/>
      <c r="O605" s="38"/>
      <c r="P605" s="38"/>
      <c r="Q605" s="38"/>
      <c r="R605" s="38"/>
      <c r="S605" s="38"/>
    </row>
    <row r="606" spans="13:19" x14ac:dyDescent="0.25">
      <c r="M606" s="38"/>
      <c r="N606" s="38"/>
      <c r="O606" s="38"/>
      <c r="P606" s="38"/>
      <c r="Q606" s="38"/>
      <c r="R606" s="38"/>
      <c r="S606" s="38"/>
    </row>
    <row r="607" spans="13:19" x14ac:dyDescent="0.25">
      <c r="M607" s="38"/>
      <c r="N607" s="38"/>
      <c r="O607" s="38"/>
      <c r="P607" s="38"/>
      <c r="Q607" s="38"/>
      <c r="R607" s="38"/>
      <c r="S607" s="38"/>
    </row>
    <row r="608" spans="13:19" x14ac:dyDescent="0.25">
      <c r="M608" s="38"/>
      <c r="N608" s="38"/>
      <c r="O608" s="38"/>
      <c r="P608" s="38"/>
      <c r="Q608" s="38"/>
      <c r="R608" s="38"/>
      <c r="S608" s="38"/>
    </row>
    <row r="609" spans="13:19" x14ac:dyDescent="0.25">
      <c r="M609" s="38"/>
      <c r="N609" s="38"/>
      <c r="O609" s="38"/>
      <c r="P609" s="38"/>
      <c r="Q609" s="38"/>
      <c r="R609" s="38"/>
      <c r="S609" s="38"/>
    </row>
    <row r="610" spans="13:19" x14ac:dyDescent="0.25">
      <c r="M610" s="38"/>
      <c r="N610" s="38"/>
      <c r="O610" s="38"/>
      <c r="P610" s="38"/>
      <c r="Q610" s="38"/>
      <c r="R610" s="38"/>
      <c r="S610" s="38"/>
    </row>
    <row r="611" spans="13:19" x14ac:dyDescent="0.25">
      <c r="M611" s="38"/>
      <c r="N611" s="38"/>
      <c r="O611" s="38"/>
      <c r="P611" s="38"/>
      <c r="Q611" s="38"/>
      <c r="R611" s="38"/>
      <c r="S611" s="38"/>
    </row>
    <row r="612" spans="13:19" x14ac:dyDescent="0.25">
      <c r="M612" s="38"/>
      <c r="N612" s="38"/>
      <c r="O612" s="38"/>
      <c r="P612" s="38"/>
      <c r="Q612" s="38"/>
      <c r="R612" s="38"/>
      <c r="S612" s="38"/>
    </row>
    <row r="613" spans="13:19" x14ac:dyDescent="0.25">
      <c r="M613" s="38"/>
      <c r="N613" s="38"/>
      <c r="O613" s="38"/>
      <c r="P613" s="38"/>
      <c r="Q613" s="38"/>
      <c r="R613" s="38"/>
      <c r="S613" s="38"/>
    </row>
    <row r="614" spans="13:19" x14ac:dyDescent="0.25">
      <c r="M614" s="38"/>
      <c r="N614" s="38"/>
      <c r="O614" s="38"/>
      <c r="P614" s="38"/>
      <c r="Q614" s="38"/>
      <c r="R614" s="38"/>
      <c r="S614" s="38"/>
    </row>
    <row r="615" spans="13:19" x14ac:dyDescent="0.25">
      <c r="M615" s="38"/>
      <c r="N615" s="38"/>
      <c r="O615" s="38"/>
      <c r="P615" s="38"/>
      <c r="Q615" s="38"/>
      <c r="R615" s="38"/>
      <c r="S615" s="38"/>
    </row>
    <row r="616" spans="13:19" x14ac:dyDescent="0.25">
      <c r="M616" s="38"/>
      <c r="N616" s="38"/>
      <c r="O616" s="38"/>
      <c r="P616" s="38"/>
      <c r="Q616" s="38"/>
      <c r="R616" s="38"/>
      <c r="S616" s="38"/>
    </row>
    <row r="617" spans="13:19" x14ac:dyDescent="0.25">
      <c r="M617" s="38"/>
      <c r="N617" s="38"/>
      <c r="O617" s="38"/>
      <c r="P617" s="38"/>
      <c r="Q617" s="38"/>
      <c r="R617" s="38"/>
      <c r="S617" s="38"/>
    </row>
    <row r="618" spans="13:19" x14ac:dyDescent="0.25">
      <c r="M618" s="38"/>
      <c r="N618" s="38"/>
      <c r="O618" s="38"/>
      <c r="P618" s="38"/>
      <c r="Q618" s="38"/>
      <c r="R618" s="38"/>
      <c r="S618" s="38"/>
    </row>
    <row r="619" spans="13:19" x14ac:dyDescent="0.25">
      <c r="M619" s="38"/>
      <c r="N619" s="38"/>
      <c r="O619" s="38"/>
      <c r="P619" s="38"/>
      <c r="Q619" s="38"/>
      <c r="R619" s="38"/>
      <c r="S619" s="38"/>
    </row>
    <row r="620" spans="13:19" x14ac:dyDescent="0.25">
      <c r="M620" s="38"/>
      <c r="N620" s="38"/>
      <c r="O620" s="38"/>
      <c r="P620" s="38"/>
      <c r="Q620" s="38"/>
      <c r="R620" s="38"/>
      <c r="S620" s="38"/>
    </row>
    <row r="621" spans="13:19" x14ac:dyDescent="0.25">
      <c r="M621" s="38"/>
      <c r="N621" s="38"/>
      <c r="O621" s="38"/>
      <c r="P621" s="38"/>
      <c r="Q621" s="38"/>
      <c r="R621" s="38"/>
      <c r="S621" s="38"/>
    </row>
    <row r="622" spans="13:19" x14ac:dyDescent="0.25">
      <c r="M622" s="38"/>
      <c r="N622" s="38"/>
      <c r="O622" s="38"/>
      <c r="P622" s="38"/>
      <c r="Q622" s="38"/>
      <c r="R622" s="38"/>
      <c r="S622" s="38"/>
    </row>
    <row r="623" spans="13:19" x14ac:dyDescent="0.25">
      <c r="M623" s="38"/>
      <c r="N623" s="38"/>
      <c r="O623" s="38"/>
      <c r="P623" s="38"/>
      <c r="Q623" s="38"/>
      <c r="R623" s="38"/>
      <c r="S623" s="38"/>
    </row>
    <row r="624" spans="13:19" x14ac:dyDescent="0.25">
      <c r="M624" s="38"/>
      <c r="N624" s="38"/>
      <c r="O624" s="38"/>
      <c r="P624" s="38"/>
      <c r="Q624" s="38"/>
      <c r="R624" s="38"/>
      <c r="S624" s="38"/>
    </row>
    <row r="625" spans="13:19" x14ac:dyDescent="0.25">
      <c r="M625" s="38"/>
      <c r="N625" s="38"/>
      <c r="O625" s="38"/>
      <c r="P625" s="38"/>
      <c r="Q625" s="38"/>
      <c r="R625" s="38"/>
      <c r="S625" s="38"/>
    </row>
    <row r="626" spans="13:19" x14ac:dyDescent="0.25">
      <c r="M626" s="38"/>
      <c r="N626" s="38"/>
      <c r="O626" s="38"/>
      <c r="P626" s="38"/>
      <c r="Q626" s="38"/>
      <c r="R626" s="38"/>
      <c r="S626" s="38"/>
    </row>
    <row r="627" spans="13:19" x14ac:dyDescent="0.25">
      <c r="M627" s="38"/>
      <c r="N627" s="38"/>
      <c r="O627" s="38"/>
      <c r="P627" s="38"/>
      <c r="Q627" s="38"/>
      <c r="R627" s="38"/>
      <c r="S627" s="38"/>
    </row>
    <row r="628" spans="13:19" x14ac:dyDescent="0.25">
      <c r="M628" s="38"/>
      <c r="N628" s="38"/>
      <c r="O628" s="38"/>
      <c r="P628" s="38"/>
      <c r="Q628" s="38"/>
      <c r="R628" s="38"/>
      <c r="S628" s="38"/>
    </row>
    <row r="629" spans="13:19" x14ac:dyDescent="0.25">
      <c r="M629" s="38"/>
      <c r="N629" s="38"/>
      <c r="O629" s="38"/>
      <c r="P629" s="38"/>
      <c r="Q629" s="38"/>
      <c r="R629" s="38"/>
      <c r="S629" s="38"/>
    </row>
    <row r="630" spans="13:19" x14ac:dyDescent="0.25">
      <c r="M630" s="38"/>
      <c r="N630" s="38"/>
      <c r="O630" s="38"/>
      <c r="P630" s="38"/>
      <c r="Q630" s="38"/>
      <c r="R630" s="38"/>
      <c r="S630" s="38"/>
    </row>
    <row r="631" spans="13:19" x14ac:dyDescent="0.25">
      <c r="M631" s="38"/>
      <c r="N631" s="38"/>
      <c r="O631" s="38"/>
      <c r="P631" s="38"/>
      <c r="Q631" s="38"/>
      <c r="R631" s="38"/>
      <c r="S631" s="38"/>
    </row>
    <row r="632" spans="13:19" x14ac:dyDescent="0.25">
      <c r="M632" s="38"/>
      <c r="N632" s="38"/>
      <c r="O632" s="38"/>
      <c r="P632" s="38"/>
      <c r="Q632" s="38"/>
      <c r="R632" s="38"/>
      <c r="S632" s="38"/>
    </row>
    <row r="633" spans="13:19" x14ac:dyDescent="0.25">
      <c r="M633" s="38"/>
      <c r="N633" s="38"/>
      <c r="O633" s="38"/>
      <c r="P633" s="38"/>
      <c r="Q633" s="38"/>
      <c r="R633" s="38"/>
      <c r="S633" s="38"/>
    </row>
    <row r="634" spans="13:19" x14ac:dyDescent="0.25">
      <c r="M634" s="38"/>
      <c r="N634" s="38"/>
      <c r="O634" s="38"/>
      <c r="P634" s="38"/>
      <c r="Q634" s="38"/>
      <c r="R634" s="38"/>
      <c r="S634" s="38"/>
    </row>
    <row r="635" spans="13:19" x14ac:dyDescent="0.25">
      <c r="M635" s="38"/>
      <c r="N635" s="38"/>
      <c r="O635" s="38"/>
      <c r="P635" s="38"/>
      <c r="Q635" s="38"/>
      <c r="R635" s="38"/>
      <c r="S635" s="38"/>
    </row>
    <row r="636" spans="13:19" x14ac:dyDescent="0.25">
      <c r="M636" s="38"/>
      <c r="N636" s="38"/>
      <c r="O636" s="38"/>
      <c r="P636" s="38"/>
      <c r="Q636" s="38"/>
      <c r="R636" s="38"/>
      <c r="S636" s="38"/>
    </row>
    <row r="637" spans="13:19" x14ac:dyDescent="0.25">
      <c r="M637" s="38"/>
      <c r="N637" s="38"/>
      <c r="O637" s="38"/>
      <c r="P637" s="38"/>
      <c r="Q637" s="38"/>
      <c r="R637" s="38"/>
      <c r="S637" s="38"/>
    </row>
    <row r="638" spans="13:19" x14ac:dyDescent="0.25">
      <c r="M638" s="38"/>
      <c r="N638" s="38"/>
      <c r="O638" s="38"/>
      <c r="P638" s="38"/>
      <c r="Q638" s="38"/>
      <c r="R638" s="38"/>
      <c r="S638" s="38"/>
    </row>
    <row r="639" spans="13:19" x14ac:dyDescent="0.25">
      <c r="M639" s="38"/>
      <c r="N639" s="38"/>
      <c r="O639" s="38"/>
      <c r="P639" s="38"/>
      <c r="Q639" s="38"/>
      <c r="R639" s="38"/>
      <c r="S639" s="38"/>
    </row>
    <row r="640" spans="13:19" x14ac:dyDescent="0.25">
      <c r="M640" s="38"/>
      <c r="N640" s="38"/>
      <c r="O640" s="38"/>
      <c r="P640" s="38"/>
      <c r="Q640" s="38"/>
      <c r="R640" s="38"/>
      <c r="S640" s="38"/>
    </row>
    <row r="641" spans="13:19" x14ac:dyDescent="0.25">
      <c r="M641" s="38"/>
      <c r="N641" s="38"/>
      <c r="O641" s="38"/>
      <c r="P641" s="38"/>
      <c r="Q641" s="38"/>
      <c r="R641" s="38"/>
      <c r="S641" s="38"/>
    </row>
    <row r="642" spans="13:19" x14ac:dyDescent="0.25">
      <c r="M642" s="38"/>
      <c r="N642" s="38"/>
      <c r="O642" s="38"/>
      <c r="P642" s="38"/>
      <c r="Q642" s="38"/>
      <c r="R642" s="38"/>
      <c r="S642" s="38"/>
    </row>
    <row r="643" spans="13:19" x14ac:dyDescent="0.25">
      <c r="M643" s="38"/>
      <c r="N643" s="38"/>
      <c r="O643" s="38"/>
      <c r="P643" s="38"/>
      <c r="Q643" s="38"/>
      <c r="R643" s="38"/>
      <c r="S643" s="38"/>
    </row>
    <row r="644" spans="13:19" x14ac:dyDescent="0.25">
      <c r="M644" s="38"/>
      <c r="N644" s="38"/>
      <c r="O644" s="38"/>
      <c r="P644" s="38"/>
      <c r="Q644" s="38"/>
      <c r="R644" s="38"/>
      <c r="S644" s="38"/>
    </row>
    <row r="645" spans="13:19" x14ac:dyDescent="0.25">
      <c r="M645" s="38"/>
      <c r="N645" s="38"/>
      <c r="O645" s="38"/>
      <c r="P645" s="38"/>
      <c r="Q645" s="38"/>
      <c r="R645" s="38"/>
      <c r="S645" s="38"/>
    </row>
    <row r="646" spans="13:19" x14ac:dyDescent="0.25">
      <c r="M646" s="38"/>
      <c r="N646" s="38"/>
      <c r="O646" s="38"/>
      <c r="P646" s="38"/>
      <c r="Q646" s="38"/>
      <c r="R646" s="38"/>
      <c r="S646" s="38"/>
    </row>
    <row r="647" spans="13:19" x14ac:dyDescent="0.25">
      <c r="M647" s="38"/>
      <c r="N647" s="38"/>
      <c r="O647" s="38"/>
      <c r="P647" s="38"/>
      <c r="Q647" s="38"/>
      <c r="R647" s="38"/>
      <c r="S647" s="38"/>
    </row>
    <row r="648" spans="13:19" x14ac:dyDescent="0.25">
      <c r="M648" s="38"/>
      <c r="N648" s="38"/>
      <c r="O648" s="38"/>
      <c r="P648" s="38"/>
      <c r="Q648" s="38"/>
      <c r="R648" s="38"/>
      <c r="S648" s="38"/>
    </row>
    <row r="649" spans="13:19" x14ac:dyDescent="0.25">
      <c r="M649" s="38"/>
      <c r="N649" s="38"/>
      <c r="O649" s="38"/>
      <c r="P649" s="38"/>
      <c r="Q649" s="38"/>
      <c r="R649" s="38"/>
      <c r="S649" s="38"/>
    </row>
    <row r="650" spans="13:19" x14ac:dyDescent="0.25">
      <c r="M650" s="38"/>
      <c r="N650" s="38"/>
      <c r="O650" s="38"/>
      <c r="P650" s="38"/>
      <c r="Q650" s="38"/>
      <c r="R650" s="38"/>
      <c r="S650" s="38"/>
    </row>
    <row r="651" spans="13:19" x14ac:dyDescent="0.25">
      <c r="M651" s="38"/>
      <c r="N651" s="38"/>
      <c r="O651" s="38"/>
      <c r="P651" s="38"/>
      <c r="Q651" s="38"/>
      <c r="R651" s="38"/>
      <c r="S651" s="38"/>
    </row>
    <row r="652" spans="13:19" x14ac:dyDescent="0.25">
      <c r="M652" s="38"/>
      <c r="N652" s="38"/>
      <c r="O652" s="38"/>
      <c r="P652" s="38"/>
      <c r="Q652" s="38"/>
      <c r="R652" s="38"/>
      <c r="S652" s="38"/>
    </row>
    <row r="653" spans="13:19" x14ac:dyDescent="0.25">
      <c r="M653" s="38"/>
      <c r="N653" s="38"/>
      <c r="O653" s="38"/>
      <c r="P653" s="38"/>
      <c r="Q653" s="38"/>
      <c r="R653" s="38"/>
      <c r="S653" s="38"/>
    </row>
    <row r="654" spans="13:19" x14ac:dyDescent="0.25">
      <c r="M654" s="38"/>
      <c r="N654" s="38"/>
      <c r="O654" s="38"/>
      <c r="P654" s="38"/>
      <c r="Q654" s="38"/>
      <c r="R654" s="38"/>
      <c r="S654" s="38"/>
    </row>
    <row r="655" spans="13:19" x14ac:dyDescent="0.25">
      <c r="M655" s="38"/>
      <c r="N655" s="38"/>
      <c r="O655" s="38"/>
      <c r="P655" s="38"/>
      <c r="Q655" s="38"/>
      <c r="R655" s="38"/>
      <c r="S655" s="38"/>
    </row>
    <row r="656" spans="13:19" x14ac:dyDescent="0.25">
      <c r="M656" s="38"/>
      <c r="N656" s="38"/>
      <c r="O656" s="38"/>
      <c r="P656" s="38"/>
      <c r="Q656" s="38"/>
      <c r="R656" s="38"/>
      <c r="S656" s="38"/>
    </row>
    <row r="657" spans="13:19" x14ac:dyDescent="0.25">
      <c r="M657" s="38"/>
      <c r="N657" s="38"/>
      <c r="O657" s="38"/>
      <c r="P657" s="38"/>
      <c r="Q657" s="38"/>
      <c r="R657" s="38"/>
      <c r="S657" s="38"/>
    </row>
  </sheetData>
  <sortState ref="Y15:AD22">
    <sortCondition ref="AD15:AD22"/>
  </sortState>
  <pageMargins left="0.70866141732283472" right="0.70866141732283472" top="0.74803149606299213" bottom="0.74803149606299213" header="0.31496062992125984" footer="0.31496062992125984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1184"/>
  <sheetViews>
    <sheetView tabSelected="1" topLeftCell="A855" workbookViewId="0">
      <selection activeCell="A881" sqref="A881:XFD881"/>
    </sheetView>
  </sheetViews>
  <sheetFormatPr defaultRowHeight="15" x14ac:dyDescent="0.25"/>
  <cols>
    <col min="2" max="2" width="12.140625" bestFit="1" customWidth="1"/>
    <col min="3" max="3" width="9.85546875" bestFit="1" customWidth="1"/>
    <col min="4" max="4" width="12.28515625" bestFit="1" customWidth="1"/>
    <col min="5" max="6" width="10.5703125" bestFit="1" customWidth="1"/>
    <col min="7" max="7" width="12" bestFit="1" customWidth="1"/>
    <col min="8" max="8" width="12.140625" bestFit="1" customWidth="1"/>
    <col min="9" max="9" width="12" bestFit="1" customWidth="1"/>
    <col min="10" max="10" width="11.85546875" bestFit="1" customWidth="1"/>
    <col min="11" max="11" width="12" bestFit="1" customWidth="1"/>
    <col min="14" max="14" width="9.7109375" bestFit="1" customWidth="1"/>
    <col min="15" max="15" width="10.140625" bestFit="1" customWidth="1"/>
    <col min="16" max="16" width="11" bestFit="1" customWidth="1"/>
    <col min="17" max="18" width="9.7109375" bestFit="1" customWidth="1"/>
    <col min="19" max="19" width="10.140625" bestFit="1" customWidth="1"/>
    <col min="20" max="20" width="9.42578125" bestFit="1" customWidth="1"/>
    <col min="21" max="21" width="9.5703125" bestFit="1" customWidth="1"/>
    <col min="23" max="23" width="10.140625" bestFit="1" customWidth="1"/>
    <col min="51" max="51" width="9.85546875" bestFit="1" customWidth="1"/>
    <col min="52" max="52" width="12.28515625" bestFit="1" customWidth="1"/>
    <col min="53" max="53" width="10.140625" bestFit="1" customWidth="1"/>
    <col min="54" max="54" width="14.85546875" bestFit="1" customWidth="1"/>
    <col min="55" max="55" width="9.85546875" bestFit="1" customWidth="1"/>
    <col min="57" max="57" width="10.42578125" bestFit="1" customWidth="1"/>
    <col min="58" max="59" width="10.5703125" bestFit="1" customWidth="1"/>
  </cols>
  <sheetData>
    <row r="2" spans="1:39" ht="18.75" x14ac:dyDescent="0.3">
      <c r="A2" s="911" t="s">
        <v>896</v>
      </c>
    </row>
    <row r="4" spans="1:39" x14ac:dyDescent="0.25">
      <c r="A4" t="s">
        <v>177</v>
      </c>
      <c r="C4" s="38">
        <v>1</v>
      </c>
      <c r="D4" s="38">
        <f>+C4+1</f>
        <v>2</v>
      </c>
      <c r="E4" s="38">
        <f t="shared" ref="E4" si="0">+D4+1</f>
        <v>3</v>
      </c>
      <c r="F4" s="38">
        <f t="shared" ref="F4" si="1">+E4+1</f>
        <v>4</v>
      </c>
      <c r="G4" s="38">
        <f t="shared" ref="G4" si="2">+F4+1</f>
        <v>5</v>
      </c>
      <c r="H4" s="38">
        <f t="shared" ref="H4" si="3">+G4+1</f>
        <v>6</v>
      </c>
      <c r="I4" s="38">
        <f t="shared" ref="I4" si="4">+H4+1</f>
        <v>7</v>
      </c>
      <c r="J4" s="38">
        <f t="shared" ref="J4" si="5">+I4+1</f>
        <v>8</v>
      </c>
      <c r="K4" s="38">
        <f t="shared" ref="K4" si="6">+J4+1</f>
        <v>9</v>
      </c>
      <c r="L4" s="38">
        <f t="shared" ref="L4" si="7">+K4+1</f>
        <v>10</v>
      </c>
      <c r="M4" s="38">
        <f t="shared" ref="M4" si="8">+L4+1</f>
        <v>11</v>
      </c>
      <c r="N4" s="38">
        <v>12</v>
      </c>
      <c r="AH4" t="s">
        <v>62</v>
      </c>
    </row>
    <row r="5" spans="1:39" x14ac:dyDescent="0.25">
      <c r="A5" t="s">
        <v>102</v>
      </c>
      <c r="B5" t="s">
        <v>103</v>
      </c>
      <c r="C5" s="51" t="str">
        <f>+$B$6</f>
        <v>Beneke J</v>
      </c>
      <c r="D5" s="52" t="str">
        <f>+$B$7</f>
        <v>Vermaak D</v>
      </c>
      <c r="E5" s="53" t="str">
        <f>+$B$8</f>
        <v>Fivas M</v>
      </c>
      <c r="F5" s="95" t="str">
        <f>+$B$9</f>
        <v>Harris R</v>
      </c>
      <c r="G5" s="976" t="str">
        <f>+$B$10</f>
        <v>v Niekerk P</v>
      </c>
      <c r="H5" s="55" t="str">
        <f>+$B$11</f>
        <v>Brunette D</v>
      </c>
      <c r="I5" s="974" t="str">
        <f>+$B$12</f>
        <v>Meier H</v>
      </c>
      <c r="J5" s="3" t="str">
        <f>+$B$13</f>
        <v>Miles C</v>
      </c>
      <c r="K5" s="33" t="str">
        <f>+$B$14</f>
        <v>Gezernik R</v>
      </c>
      <c r="L5" s="96" t="str">
        <f>+$B$15</f>
        <v>Scholtz U</v>
      </c>
      <c r="M5" s="3" t="str">
        <f>+$B$16</f>
        <v>JvRensburg J</v>
      </c>
      <c r="N5" t="str">
        <f>+$B$17</f>
        <v>vEmmanis U</v>
      </c>
      <c r="AH5" t="s">
        <v>0</v>
      </c>
      <c r="AJ5" t="s">
        <v>57</v>
      </c>
      <c r="AK5" t="s">
        <v>5</v>
      </c>
      <c r="AL5" s="38"/>
      <c r="AM5" t="s">
        <v>115</v>
      </c>
    </row>
    <row r="6" spans="1:39" x14ac:dyDescent="0.25">
      <c r="A6" s="38">
        <v>1</v>
      </c>
      <c r="B6" s="51" t="s">
        <v>122</v>
      </c>
      <c r="C6" s="9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AH6" s="1" t="s">
        <v>1</v>
      </c>
      <c r="AI6" s="1" t="s">
        <v>2</v>
      </c>
      <c r="AJ6" s="46" t="s">
        <v>55</v>
      </c>
      <c r="AK6" s="46" t="s">
        <v>56</v>
      </c>
      <c r="AL6" s="42" t="s">
        <v>52</v>
      </c>
      <c r="AM6" s="2" t="s">
        <v>64</v>
      </c>
    </row>
    <row r="7" spans="1:39" x14ac:dyDescent="0.25">
      <c r="A7" s="38">
        <f t="shared" ref="A7:A16" si="9">+A6+1</f>
        <v>2</v>
      </c>
      <c r="B7" s="52" t="s">
        <v>947</v>
      </c>
      <c r="C7" s="971"/>
      <c r="D7" s="50"/>
      <c r="E7" s="36"/>
      <c r="F7" s="36"/>
      <c r="G7" s="36"/>
      <c r="H7" s="26"/>
      <c r="I7" s="29" t="s">
        <v>954</v>
      </c>
      <c r="J7" s="32" t="s">
        <v>953</v>
      </c>
      <c r="K7" s="57" t="s">
        <v>952</v>
      </c>
      <c r="L7" s="31" t="s">
        <v>951</v>
      </c>
      <c r="M7" s="58" t="s">
        <v>950</v>
      </c>
      <c r="N7" s="35" t="s">
        <v>949</v>
      </c>
      <c r="AH7" s="15" t="s">
        <v>3</v>
      </c>
      <c r="AI7" s="6" t="s">
        <v>4</v>
      </c>
      <c r="AJ7" s="43"/>
      <c r="AK7" s="39">
        <v>200</v>
      </c>
      <c r="AL7" s="13" t="s">
        <v>58</v>
      </c>
      <c r="AM7" s="49">
        <v>6.1666999999999996</v>
      </c>
    </row>
    <row r="8" spans="1:39" x14ac:dyDescent="0.25">
      <c r="A8" s="38">
        <f t="shared" si="9"/>
        <v>3</v>
      </c>
      <c r="B8" s="53" t="s">
        <v>284</v>
      </c>
      <c r="C8" s="971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AH8" s="15" t="s">
        <v>6</v>
      </c>
      <c r="AI8" s="6" t="s">
        <v>7</v>
      </c>
      <c r="AJ8" s="40" t="s">
        <v>31</v>
      </c>
      <c r="AK8" s="40" t="s">
        <v>31</v>
      </c>
      <c r="AL8" s="4" t="s">
        <v>54</v>
      </c>
      <c r="AM8" s="49">
        <v>7.9555999999999996</v>
      </c>
    </row>
    <row r="9" spans="1:39" x14ac:dyDescent="0.25">
      <c r="A9" s="38">
        <f t="shared" si="9"/>
        <v>4</v>
      </c>
      <c r="B9" s="95" t="s">
        <v>137</v>
      </c>
      <c r="C9" s="97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AH9" s="10" t="s">
        <v>16</v>
      </c>
      <c r="AI9" s="13" t="s">
        <v>11</v>
      </c>
      <c r="AJ9" s="37"/>
      <c r="AK9" s="39">
        <v>175</v>
      </c>
      <c r="AL9" s="44" t="s">
        <v>54</v>
      </c>
      <c r="AM9" s="49">
        <v>7.0888999999999998</v>
      </c>
    </row>
    <row r="10" spans="1:39" x14ac:dyDescent="0.25">
      <c r="A10" s="38">
        <f t="shared" si="9"/>
        <v>5</v>
      </c>
      <c r="B10" s="976" t="s">
        <v>397</v>
      </c>
      <c r="C10" s="971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AH10" s="25" t="s">
        <v>21</v>
      </c>
      <c r="AI10" s="24" t="s">
        <v>22</v>
      </c>
      <c r="AJ10" s="41" t="s">
        <v>113</v>
      </c>
      <c r="AK10" s="41" t="s">
        <v>114</v>
      </c>
      <c r="AL10" s="9" t="s">
        <v>54</v>
      </c>
      <c r="AM10" s="49">
        <v>8.1305999999999994</v>
      </c>
    </row>
    <row r="11" spans="1:39" x14ac:dyDescent="0.25">
      <c r="A11" s="38">
        <f t="shared" si="9"/>
        <v>6</v>
      </c>
      <c r="B11" s="55" t="s">
        <v>139</v>
      </c>
      <c r="C11" s="971"/>
      <c r="D11" s="26"/>
      <c r="E11" s="36"/>
      <c r="F11" s="36"/>
      <c r="G11" s="36"/>
      <c r="H11" s="50"/>
      <c r="I11" s="32" t="s">
        <v>168</v>
      </c>
      <c r="J11" s="57" t="s">
        <v>165</v>
      </c>
      <c r="K11" s="31" t="s">
        <v>163</v>
      </c>
      <c r="L11" s="58" t="s">
        <v>160</v>
      </c>
      <c r="M11" s="35" t="s">
        <v>157</v>
      </c>
      <c r="N11" s="29" t="s">
        <v>171</v>
      </c>
      <c r="AH11" s="10" t="s">
        <v>23</v>
      </c>
      <c r="AI11" s="13" t="s">
        <v>24</v>
      </c>
      <c r="AK11" s="41" t="s">
        <v>5</v>
      </c>
      <c r="AL11" s="13" t="s">
        <v>54</v>
      </c>
      <c r="AM11" s="49">
        <v>7.3110999999999997</v>
      </c>
    </row>
    <row r="12" spans="1:39" x14ac:dyDescent="0.25">
      <c r="A12" s="38">
        <f t="shared" si="9"/>
        <v>7</v>
      </c>
      <c r="B12" s="974" t="s">
        <v>141</v>
      </c>
      <c r="C12" s="971"/>
      <c r="D12" s="29" t="s">
        <v>954</v>
      </c>
      <c r="E12" s="36"/>
      <c r="F12" s="36"/>
      <c r="G12" s="36"/>
      <c r="H12" s="32" t="s">
        <v>168</v>
      </c>
      <c r="I12" s="50"/>
      <c r="J12" s="31" t="s">
        <v>93</v>
      </c>
      <c r="K12" s="58" t="s">
        <v>161</v>
      </c>
      <c r="L12" s="35" t="s">
        <v>158</v>
      </c>
      <c r="M12" s="26"/>
      <c r="N12" s="57" t="s">
        <v>166</v>
      </c>
      <c r="AH12" s="10" t="s">
        <v>25</v>
      </c>
      <c r="AI12" s="13" t="s">
        <v>26</v>
      </c>
      <c r="AJ12" s="39">
        <v>300</v>
      </c>
      <c r="AK12" s="39">
        <v>300</v>
      </c>
      <c r="AL12" s="9" t="s">
        <v>54</v>
      </c>
      <c r="AM12" s="49">
        <v>8</v>
      </c>
    </row>
    <row r="13" spans="1:39" x14ac:dyDescent="0.25">
      <c r="A13" s="38">
        <f t="shared" si="9"/>
        <v>8</v>
      </c>
      <c r="B13" s="3" t="s">
        <v>142</v>
      </c>
      <c r="C13" s="971"/>
      <c r="D13" s="32" t="s">
        <v>953</v>
      </c>
      <c r="E13" s="36"/>
      <c r="F13" s="36"/>
      <c r="G13" s="36"/>
      <c r="H13" s="57" t="s">
        <v>165</v>
      </c>
      <c r="I13" s="31" t="s">
        <v>93</v>
      </c>
      <c r="J13" s="50"/>
      <c r="K13" s="35" t="s">
        <v>159</v>
      </c>
      <c r="L13" s="26"/>
      <c r="M13" s="29" t="s">
        <v>172</v>
      </c>
      <c r="N13" s="58" t="s">
        <v>162</v>
      </c>
      <c r="AH13" s="22" t="s">
        <v>36</v>
      </c>
      <c r="AI13" s="6" t="s">
        <v>37</v>
      </c>
      <c r="AJ13" s="39">
        <v>300</v>
      </c>
      <c r="AK13" s="39">
        <v>300</v>
      </c>
      <c r="AL13" s="4" t="s">
        <v>54</v>
      </c>
      <c r="AM13" s="49">
        <v>8</v>
      </c>
    </row>
    <row r="14" spans="1:39" x14ac:dyDescent="0.25">
      <c r="A14" s="38">
        <f t="shared" si="9"/>
        <v>9</v>
      </c>
      <c r="B14" s="33" t="s">
        <v>143</v>
      </c>
      <c r="C14" s="971"/>
      <c r="D14" s="57" t="s">
        <v>952</v>
      </c>
      <c r="E14" s="36"/>
      <c r="F14" s="36"/>
      <c r="G14" s="36"/>
      <c r="H14" s="31" t="s">
        <v>163</v>
      </c>
      <c r="I14" s="58" t="s">
        <v>161</v>
      </c>
      <c r="J14" s="35" t="s">
        <v>159</v>
      </c>
      <c r="K14" s="50"/>
      <c r="L14" s="29" t="s">
        <v>173</v>
      </c>
      <c r="M14" s="32" t="s">
        <v>169</v>
      </c>
      <c r="N14" s="26"/>
      <c r="AH14" s="7" t="s">
        <v>38</v>
      </c>
      <c r="AI14" s="11" t="s">
        <v>39</v>
      </c>
      <c r="AJ14" s="39">
        <v>300</v>
      </c>
      <c r="AK14" s="39">
        <v>300</v>
      </c>
      <c r="AL14" s="4" t="s">
        <v>54</v>
      </c>
      <c r="AM14" s="49">
        <v>8</v>
      </c>
    </row>
    <row r="15" spans="1:39" x14ac:dyDescent="0.25">
      <c r="A15" s="38">
        <f t="shared" si="9"/>
        <v>10</v>
      </c>
      <c r="B15" s="96" t="s">
        <v>144</v>
      </c>
      <c r="C15" s="971"/>
      <c r="D15" s="31" t="s">
        <v>951</v>
      </c>
      <c r="E15" s="36"/>
      <c r="F15" s="36"/>
      <c r="G15" s="36"/>
      <c r="H15" s="58" t="s">
        <v>160</v>
      </c>
      <c r="I15" s="35" t="s">
        <v>158</v>
      </c>
      <c r="J15" s="26"/>
      <c r="K15" s="29" t="s">
        <v>173</v>
      </c>
      <c r="L15" s="50"/>
      <c r="M15" s="57" t="s">
        <v>167</v>
      </c>
      <c r="N15" s="32" t="s">
        <v>170</v>
      </c>
      <c r="AH15" s="10" t="s">
        <v>43</v>
      </c>
      <c r="AI15" s="13" t="s">
        <v>20</v>
      </c>
      <c r="AJ15" s="39">
        <v>400</v>
      </c>
      <c r="AK15" s="39">
        <v>400</v>
      </c>
      <c r="AL15" s="4" t="s">
        <v>54</v>
      </c>
      <c r="AM15" s="49">
        <v>8.3332999999999995</v>
      </c>
    </row>
    <row r="16" spans="1:39" x14ac:dyDescent="0.25">
      <c r="A16" s="38">
        <f t="shared" si="9"/>
        <v>11</v>
      </c>
      <c r="B16" s="3" t="s">
        <v>140</v>
      </c>
      <c r="C16" s="971"/>
      <c r="D16" s="58" t="s">
        <v>950</v>
      </c>
      <c r="E16" s="36"/>
      <c r="F16" s="36"/>
      <c r="G16" s="36"/>
      <c r="H16" s="35" t="s">
        <v>157</v>
      </c>
      <c r="I16" s="26"/>
      <c r="J16" s="29" t="s">
        <v>172</v>
      </c>
      <c r="K16" s="32" t="s">
        <v>169</v>
      </c>
      <c r="L16" s="57" t="s">
        <v>167</v>
      </c>
      <c r="M16" s="50"/>
      <c r="N16" s="31" t="s">
        <v>164</v>
      </c>
      <c r="AH16" s="10" t="s">
        <v>48</v>
      </c>
      <c r="AI16" s="12" t="s">
        <v>49</v>
      </c>
      <c r="AJ16" s="39">
        <v>300</v>
      </c>
      <c r="AK16" s="39">
        <v>300</v>
      </c>
      <c r="AL16" s="4" t="s">
        <v>54</v>
      </c>
      <c r="AM16" s="49">
        <v>9.25</v>
      </c>
    </row>
    <row r="17" spans="1:39" x14ac:dyDescent="0.25">
      <c r="A17" s="38">
        <v>12</v>
      </c>
      <c r="B17" t="s">
        <v>174</v>
      </c>
      <c r="C17" s="971"/>
      <c r="D17" s="35" t="s">
        <v>949</v>
      </c>
      <c r="E17" s="36"/>
      <c r="F17" s="36"/>
      <c r="G17" s="36"/>
      <c r="H17" s="29" t="s">
        <v>171</v>
      </c>
      <c r="I17" s="57" t="s">
        <v>166</v>
      </c>
      <c r="J17" s="58" t="s">
        <v>162</v>
      </c>
      <c r="K17" s="26"/>
      <c r="L17" s="32" t="s">
        <v>170</v>
      </c>
      <c r="M17" s="31" t="s">
        <v>164</v>
      </c>
      <c r="N17" s="50"/>
      <c r="AH17" s="15" t="s">
        <v>50</v>
      </c>
      <c r="AI17" s="6" t="s">
        <v>40</v>
      </c>
      <c r="AJ17" s="9"/>
      <c r="AK17" s="48">
        <v>175</v>
      </c>
      <c r="AL17" s="13" t="s">
        <v>59</v>
      </c>
      <c r="AM17" s="49">
        <v>7.9249000000000001</v>
      </c>
    </row>
    <row r="18" spans="1:39" x14ac:dyDescent="0.25">
      <c r="AH18" s="34" t="s">
        <v>859</v>
      </c>
      <c r="AI18" s="5" t="s">
        <v>735</v>
      </c>
      <c r="AJ18" s="968" t="s">
        <v>948</v>
      </c>
      <c r="AK18" s="968" t="s">
        <v>948</v>
      </c>
      <c r="AL18" s="4" t="s">
        <v>54</v>
      </c>
      <c r="AM18" s="49">
        <v>6.4</v>
      </c>
    </row>
    <row r="20" spans="1:39" x14ac:dyDescent="0.25">
      <c r="A20" t="s">
        <v>177</v>
      </c>
      <c r="C20" s="38">
        <v>1</v>
      </c>
      <c r="D20" s="38">
        <f>+C20+1</f>
        <v>2</v>
      </c>
      <c r="E20" s="38">
        <f t="shared" ref="E20" si="10">+D20+1</f>
        <v>3</v>
      </c>
      <c r="F20" s="38">
        <f t="shared" ref="F20" si="11">+E20+1</f>
        <v>4</v>
      </c>
      <c r="G20" s="38">
        <f t="shared" ref="G20" si="12">+F20+1</f>
        <v>5</v>
      </c>
      <c r="H20" s="38">
        <f t="shared" ref="H20" si="13">+G20+1</f>
        <v>6</v>
      </c>
      <c r="I20" s="38">
        <f t="shared" ref="I20" si="14">+H20+1</f>
        <v>7</v>
      </c>
      <c r="J20" s="38">
        <f t="shared" ref="J20" si="15">+I20+1</f>
        <v>8</v>
      </c>
      <c r="K20" s="38">
        <f t="shared" ref="K20" si="16">+J20+1</f>
        <v>9</v>
      </c>
      <c r="L20" s="38">
        <f t="shared" ref="L20" si="17">+K20+1</f>
        <v>10</v>
      </c>
      <c r="M20" s="38">
        <f t="shared" ref="M20" si="18">+L20+1</f>
        <v>11</v>
      </c>
      <c r="N20" s="38">
        <v>12</v>
      </c>
      <c r="AH20" t="s">
        <v>176</v>
      </c>
      <c r="AM20" t="s">
        <v>115</v>
      </c>
    </row>
    <row r="21" spans="1:39" x14ac:dyDescent="0.25">
      <c r="A21" t="s">
        <v>102</v>
      </c>
      <c r="B21" t="s">
        <v>103</v>
      </c>
      <c r="C21" s="51" t="str">
        <f>+$B$6</f>
        <v>Beneke J</v>
      </c>
      <c r="D21" s="52" t="str">
        <f>+$B$7</f>
        <v>Vermaak D</v>
      </c>
      <c r="E21" s="53" t="str">
        <f>+$B$8</f>
        <v>Fivas M</v>
      </c>
      <c r="F21" s="95" t="str">
        <f>+$B$9</f>
        <v>Harris R</v>
      </c>
      <c r="G21" s="970" t="str">
        <f>+$B$10</f>
        <v>v Niekerk P</v>
      </c>
      <c r="H21" s="55" t="str">
        <f>+$B$11</f>
        <v>Brunette D</v>
      </c>
      <c r="I21" s="108" t="str">
        <f>+$B$12</f>
        <v>Meier H</v>
      </c>
      <c r="J21" s="3" t="str">
        <f>+$B$13</f>
        <v>Miles C</v>
      </c>
      <c r="K21" s="33" t="str">
        <f>+$B$14</f>
        <v>Gezernik R</v>
      </c>
      <c r="L21" s="96" t="str">
        <f>+$B$15</f>
        <v>Scholtz U</v>
      </c>
      <c r="M21" s="3" t="str">
        <f>+$B$16</f>
        <v>JvRensburg J</v>
      </c>
      <c r="N21" t="str">
        <f>+$B$17</f>
        <v>vEmmanis U</v>
      </c>
      <c r="AH21" s="1" t="s">
        <v>1</v>
      </c>
      <c r="AI21" s="1" t="s">
        <v>2</v>
      </c>
      <c r="AJ21" s="46" t="s">
        <v>55</v>
      </c>
      <c r="AK21" s="46" t="s">
        <v>56</v>
      </c>
      <c r="AL21" s="42" t="s">
        <v>52</v>
      </c>
      <c r="AM21" s="2" t="s">
        <v>64</v>
      </c>
    </row>
    <row r="22" spans="1:39" x14ac:dyDescent="0.25">
      <c r="A22" t="s">
        <v>145</v>
      </c>
      <c r="B22" t="s">
        <v>146</v>
      </c>
      <c r="C22" s="36"/>
      <c r="D22" s="35" t="s">
        <v>949</v>
      </c>
      <c r="E22" s="36"/>
      <c r="F22" s="36"/>
      <c r="G22" s="36"/>
      <c r="H22" s="35" t="s">
        <v>157</v>
      </c>
      <c r="I22" s="35" t="s">
        <v>158</v>
      </c>
      <c r="J22" s="35" t="s">
        <v>159</v>
      </c>
      <c r="K22" s="35" t="s">
        <v>159</v>
      </c>
      <c r="L22" s="35" t="s">
        <v>158</v>
      </c>
      <c r="M22" s="35" t="s">
        <v>157</v>
      </c>
      <c r="N22" s="35" t="s">
        <v>949</v>
      </c>
      <c r="AH22" s="15" t="s">
        <v>3</v>
      </c>
      <c r="AI22" s="6" t="s">
        <v>4</v>
      </c>
      <c r="AJ22" s="101"/>
      <c r="AK22" s="102">
        <v>200</v>
      </c>
      <c r="AL22" s="13" t="s">
        <v>58</v>
      </c>
      <c r="AM22" s="49">
        <v>6.1666999999999996</v>
      </c>
    </row>
    <row r="23" spans="1:39" x14ac:dyDescent="0.25">
      <c r="A23" t="s">
        <v>146</v>
      </c>
      <c r="B23" t="s">
        <v>147</v>
      </c>
      <c r="C23" s="36"/>
      <c r="E23" s="36"/>
      <c r="F23" s="36"/>
      <c r="G23" s="36"/>
      <c r="AH23" s="10" t="s">
        <v>16</v>
      </c>
      <c r="AI23" s="13" t="s">
        <v>11</v>
      </c>
      <c r="AJ23" s="37"/>
      <c r="AK23" s="39">
        <v>175</v>
      </c>
      <c r="AL23" s="44" t="s">
        <v>54</v>
      </c>
      <c r="AM23" s="49">
        <v>7.0888999999999998</v>
      </c>
    </row>
    <row r="24" spans="1:39" x14ac:dyDescent="0.25">
      <c r="A24" t="s">
        <v>147</v>
      </c>
      <c r="B24" t="s">
        <v>148</v>
      </c>
      <c r="C24" s="36"/>
      <c r="D24" s="58" t="s">
        <v>950</v>
      </c>
      <c r="E24" s="36"/>
      <c r="F24" s="36"/>
      <c r="G24" s="36"/>
      <c r="H24" s="58" t="s">
        <v>160</v>
      </c>
      <c r="I24" s="58" t="s">
        <v>161</v>
      </c>
      <c r="J24" s="58" t="s">
        <v>162</v>
      </c>
      <c r="K24" s="58" t="s">
        <v>161</v>
      </c>
      <c r="L24" s="58" t="s">
        <v>160</v>
      </c>
      <c r="M24" s="58" t="s">
        <v>950</v>
      </c>
      <c r="N24" s="58" t="s">
        <v>162</v>
      </c>
      <c r="AH24" s="10" t="s">
        <v>23</v>
      </c>
      <c r="AI24" s="13" t="s">
        <v>24</v>
      </c>
      <c r="AJ24" s="9"/>
      <c r="AK24" s="41" t="s">
        <v>5</v>
      </c>
      <c r="AL24" s="13" t="s">
        <v>54</v>
      </c>
      <c r="AM24" s="49">
        <v>7.3110999999999997</v>
      </c>
    </row>
    <row r="25" spans="1:39" x14ac:dyDescent="0.25">
      <c r="A25" t="s">
        <v>148</v>
      </c>
      <c r="B25" t="s">
        <v>149</v>
      </c>
      <c r="C25" s="36"/>
      <c r="E25" s="36"/>
      <c r="F25" s="36"/>
      <c r="G25" s="36"/>
      <c r="AH25" s="15" t="s">
        <v>50</v>
      </c>
      <c r="AI25" s="6" t="s">
        <v>40</v>
      </c>
      <c r="AJ25" s="9"/>
      <c r="AK25" s="48">
        <v>175</v>
      </c>
      <c r="AL25" s="13" t="s">
        <v>59</v>
      </c>
      <c r="AM25" s="49">
        <v>7.9249000000000001</v>
      </c>
    </row>
    <row r="26" spans="1:39" x14ac:dyDescent="0.25">
      <c r="A26" t="s">
        <v>149</v>
      </c>
      <c r="B26" t="s">
        <v>150</v>
      </c>
      <c r="C26" s="36"/>
      <c r="D26" s="31" t="s">
        <v>951</v>
      </c>
      <c r="E26" s="36"/>
      <c r="F26" s="36"/>
      <c r="G26" s="36"/>
      <c r="H26" s="31" t="s">
        <v>163</v>
      </c>
      <c r="I26" s="31" t="s">
        <v>93</v>
      </c>
      <c r="J26" s="31" t="s">
        <v>93</v>
      </c>
      <c r="K26" s="31" t="s">
        <v>163</v>
      </c>
      <c r="L26" s="31" t="s">
        <v>951</v>
      </c>
      <c r="M26" s="31" t="s">
        <v>164</v>
      </c>
      <c r="N26" s="31" t="s">
        <v>164</v>
      </c>
      <c r="AH26" s="34" t="s">
        <v>6</v>
      </c>
      <c r="AI26" s="5" t="s">
        <v>7</v>
      </c>
      <c r="AJ26" s="40" t="s">
        <v>31</v>
      </c>
      <c r="AK26" s="40" t="s">
        <v>31</v>
      </c>
      <c r="AL26" s="4" t="s">
        <v>54</v>
      </c>
      <c r="AM26" s="49">
        <v>7.9555999999999996</v>
      </c>
    </row>
    <row r="27" spans="1:39" x14ac:dyDescent="0.25">
      <c r="A27" t="s">
        <v>150</v>
      </c>
      <c r="B27" t="s">
        <v>151</v>
      </c>
      <c r="C27" s="36"/>
      <c r="E27" s="36"/>
      <c r="F27" s="36"/>
      <c r="G27" s="36"/>
      <c r="AH27" s="10" t="s">
        <v>25</v>
      </c>
      <c r="AI27" s="13" t="s">
        <v>26</v>
      </c>
      <c r="AJ27" s="92">
        <v>300</v>
      </c>
      <c r="AK27" s="39">
        <v>300</v>
      </c>
      <c r="AL27" s="9" t="s">
        <v>54</v>
      </c>
      <c r="AM27" s="49">
        <v>8</v>
      </c>
    </row>
    <row r="28" spans="1:39" x14ac:dyDescent="0.25">
      <c r="A28" t="s">
        <v>151</v>
      </c>
      <c r="B28" t="s">
        <v>152</v>
      </c>
      <c r="C28" s="36"/>
      <c r="D28" s="57" t="s">
        <v>952</v>
      </c>
      <c r="E28" s="36"/>
      <c r="F28" s="36"/>
      <c r="G28" s="36"/>
      <c r="H28" s="57" t="s">
        <v>165</v>
      </c>
      <c r="I28" s="57" t="s">
        <v>166</v>
      </c>
      <c r="J28" s="57" t="s">
        <v>165</v>
      </c>
      <c r="K28" s="57" t="s">
        <v>952</v>
      </c>
      <c r="L28" s="57" t="s">
        <v>167</v>
      </c>
      <c r="M28" s="57" t="s">
        <v>167</v>
      </c>
      <c r="N28" s="57" t="s">
        <v>166</v>
      </c>
      <c r="AH28" s="22" t="s">
        <v>36</v>
      </c>
      <c r="AI28" s="6" t="s">
        <v>37</v>
      </c>
      <c r="AJ28" s="39">
        <v>300</v>
      </c>
      <c r="AK28" s="39">
        <v>300</v>
      </c>
      <c r="AL28" s="4" t="s">
        <v>54</v>
      </c>
      <c r="AM28" s="49">
        <v>8</v>
      </c>
    </row>
    <row r="29" spans="1:39" x14ac:dyDescent="0.25">
      <c r="A29" t="s">
        <v>152</v>
      </c>
      <c r="B29" t="s">
        <v>153</v>
      </c>
      <c r="C29" s="36"/>
      <c r="E29" s="36"/>
      <c r="F29" s="36"/>
      <c r="G29" s="36"/>
      <c r="AH29" s="7" t="s">
        <v>38</v>
      </c>
      <c r="AI29" s="11" t="s">
        <v>39</v>
      </c>
      <c r="AJ29" s="39">
        <v>300</v>
      </c>
      <c r="AK29" s="39">
        <v>300</v>
      </c>
      <c r="AL29" s="4" t="s">
        <v>54</v>
      </c>
      <c r="AM29" s="49">
        <v>8</v>
      </c>
    </row>
    <row r="30" spans="1:39" x14ac:dyDescent="0.25">
      <c r="A30" t="s">
        <v>153</v>
      </c>
      <c r="B30" t="s">
        <v>154</v>
      </c>
      <c r="C30" s="36"/>
      <c r="D30" s="32" t="s">
        <v>953</v>
      </c>
      <c r="E30" s="36"/>
      <c r="F30" s="36"/>
      <c r="G30" s="36"/>
      <c r="H30" s="32" t="s">
        <v>168</v>
      </c>
      <c r="I30" s="32" t="s">
        <v>168</v>
      </c>
      <c r="J30" s="32" t="s">
        <v>953</v>
      </c>
      <c r="K30" s="32" t="s">
        <v>169</v>
      </c>
      <c r="L30" s="32" t="s">
        <v>170</v>
      </c>
      <c r="M30" s="32" t="s">
        <v>169</v>
      </c>
      <c r="N30" s="32" t="s">
        <v>170</v>
      </c>
      <c r="AH30" s="10" t="s">
        <v>21</v>
      </c>
      <c r="AI30" s="13" t="s">
        <v>22</v>
      </c>
      <c r="AJ30" s="41" t="s">
        <v>113</v>
      </c>
      <c r="AK30" s="41" t="s">
        <v>114</v>
      </c>
      <c r="AL30" s="9" t="s">
        <v>54</v>
      </c>
      <c r="AM30" s="49">
        <v>8.1305999999999994</v>
      </c>
    </row>
    <row r="31" spans="1:39" x14ac:dyDescent="0.25">
      <c r="A31" t="s">
        <v>154</v>
      </c>
      <c r="B31" t="s">
        <v>155</v>
      </c>
      <c r="C31" s="36"/>
      <c r="E31" s="36"/>
      <c r="F31" s="36"/>
      <c r="G31" s="36"/>
      <c r="AH31" s="10" t="s">
        <v>43</v>
      </c>
      <c r="AI31" s="13" t="s">
        <v>20</v>
      </c>
      <c r="AJ31" s="39">
        <v>400</v>
      </c>
      <c r="AK31" s="39">
        <v>400</v>
      </c>
      <c r="AL31" s="4" t="s">
        <v>54</v>
      </c>
      <c r="AM31" s="49">
        <v>8.3332999999999995</v>
      </c>
    </row>
    <row r="32" spans="1:39" x14ac:dyDescent="0.25">
      <c r="A32" t="s">
        <v>155</v>
      </c>
      <c r="B32" t="s">
        <v>156</v>
      </c>
      <c r="C32" s="36"/>
      <c r="D32" s="29" t="s">
        <v>954</v>
      </c>
      <c r="E32" s="36"/>
      <c r="F32" s="36"/>
      <c r="G32" s="36"/>
      <c r="H32" s="29" t="s">
        <v>171</v>
      </c>
      <c r="I32" s="29" t="s">
        <v>954</v>
      </c>
      <c r="J32" s="29" t="s">
        <v>172</v>
      </c>
      <c r="K32" s="29" t="s">
        <v>173</v>
      </c>
      <c r="L32" s="29" t="s">
        <v>173</v>
      </c>
      <c r="M32" s="29" t="s">
        <v>172</v>
      </c>
      <c r="N32" s="29" t="s">
        <v>171</v>
      </c>
      <c r="AH32" s="10" t="s">
        <v>48</v>
      </c>
      <c r="AI32" s="12" t="s">
        <v>49</v>
      </c>
      <c r="AJ32" s="39">
        <v>300</v>
      </c>
      <c r="AK32" s="39">
        <v>300</v>
      </c>
      <c r="AL32" s="4" t="s">
        <v>54</v>
      </c>
      <c r="AM32" s="49">
        <v>9.25</v>
      </c>
    </row>
    <row r="34" spans="1:14" ht="18.75" x14ac:dyDescent="0.3">
      <c r="A34" s="911" t="s">
        <v>1000</v>
      </c>
    </row>
    <row r="36" spans="1:14" x14ac:dyDescent="0.25">
      <c r="A36" t="s">
        <v>177</v>
      </c>
      <c r="C36" s="38">
        <v>1</v>
      </c>
      <c r="D36" s="38">
        <f>+C36+1</f>
        <v>2</v>
      </c>
      <c r="E36" s="38">
        <f t="shared" ref="E36" si="19">+D36+1</f>
        <v>3</v>
      </c>
      <c r="F36" s="38">
        <f t="shared" ref="F36" si="20">+E36+1</f>
        <v>4</v>
      </c>
      <c r="G36" s="38">
        <f t="shared" ref="G36" si="21">+F36+1</f>
        <v>5</v>
      </c>
      <c r="H36" s="38">
        <f t="shared" ref="H36" si="22">+G36+1</f>
        <v>6</v>
      </c>
      <c r="I36" s="38">
        <f t="shared" ref="I36" si="23">+H36+1</f>
        <v>7</v>
      </c>
      <c r="J36" s="38">
        <f t="shared" ref="J36" si="24">+I36+1</f>
        <v>8</v>
      </c>
      <c r="K36" s="38">
        <f t="shared" ref="K36" si="25">+J36+1</f>
        <v>9</v>
      </c>
      <c r="L36" s="38">
        <f t="shared" ref="L36" si="26">+K36+1</f>
        <v>10</v>
      </c>
      <c r="M36" s="38">
        <f t="shared" ref="M36" si="27">+L36+1</f>
        <v>11</v>
      </c>
      <c r="N36" s="38">
        <v>12</v>
      </c>
    </row>
    <row r="37" spans="1:14" x14ac:dyDescent="0.25">
      <c r="A37" t="s">
        <v>102</v>
      </c>
      <c r="B37" t="s">
        <v>103</v>
      </c>
      <c r="C37" s="51" t="str">
        <f>+$B$6</f>
        <v>Beneke J</v>
      </c>
      <c r="D37" s="52" t="str">
        <f>+$B$7</f>
        <v>Vermaak D</v>
      </c>
      <c r="E37" s="53" t="str">
        <f>+$B$8</f>
        <v>Fivas M</v>
      </c>
      <c r="F37" s="95" t="str">
        <f>+$B$9</f>
        <v>Harris R</v>
      </c>
      <c r="G37" s="970" t="str">
        <f>+$B$10</f>
        <v>v Niekerk P</v>
      </c>
      <c r="H37" s="55" t="str">
        <f>+$B$11</f>
        <v>Brunette D</v>
      </c>
      <c r="I37" s="108" t="str">
        <f>+$B$12</f>
        <v>Meier H</v>
      </c>
      <c r="J37" s="3" t="str">
        <f>+$B$13</f>
        <v>Miles C</v>
      </c>
      <c r="K37" s="33" t="str">
        <f>+$B$14</f>
        <v>Gezernik R</v>
      </c>
      <c r="L37" s="972" t="str">
        <f>+$B$15</f>
        <v>Scholtz U</v>
      </c>
      <c r="M37" s="3" t="str">
        <f>+$B$16</f>
        <v>JvRensburg J</v>
      </c>
      <c r="N37" t="str">
        <f>+$B$17</f>
        <v>vEmmanis U</v>
      </c>
    </row>
    <row r="38" spans="1:14" x14ac:dyDescent="0.25">
      <c r="A38" t="s">
        <v>145</v>
      </c>
      <c r="B38" t="s">
        <v>146</v>
      </c>
      <c r="C38" s="36"/>
      <c r="D38" s="35" t="s">
        <v>949</v>
      </c>
      <c r="E38" s="36"/>
      <c r="F38" s="36"/>
      <c r="G38" s="36"/>
      <c r="H38" s="3" t="str">
        <f>+$B$16</f>
        <v>JvRensburg J</v>
      </c>
      <c r="I38" s="972" t="str">
        <f>+$B$15</f>
        <v>Scholtz U</v>
      </c>
      <c r="J38" s="33" t="str">
        <f>+$B$14</f>
        <v>Gezernik R</v>
      </c>
      <c r="K38" s="3" t="str">
        <f>+$B$13</f>
        <v>Miles C</v>
      </c>
      <c r="L38" s="108" t="str">
        <f>+$B$12</f>
        <v>Meier H</v>
      </c>
      <c r="M38" s="55" t="str">
        <f>+$B$11</f>
        <v>Brunette D</v>
      </c>
      <c r="N38" s="52" t="str">
        <f>+$B$7</f>
        <v>Vermaak D</v>
      </c>
    </row>
    <row r="39" spans="1:14" x14ac:dyDescent="0.25">
      <c r="A39" t="s">
        <v>146</v>
      </c>
      <c r="B39" t="s">
        <v>147</v>
      </c>
      <c r="C39" s="36"/>
      <c r="D39" s="45" t="s">
        <v>101</v>
      </c>
      <c r="E39" s="36"/>
      <c r="F39" s="36"/>
      <c r="G39" s="36"/>
      <c r="H39" s="45" t="s">
        <v>101</v>
      </c>
      <c r="I39" s="45" t="s">
        <v>101</v>
      </c>
      <c r="J39" s="45" t="s">
        <v>101</v>
      </c>
      <c r="K39" s="45" t="s">
        <v>101</v>
      </c>
      <c r="L39" s="45" t="s">
        <v>101</v>
      </c>
      <c r="M39" s="45" t="s">
        <v>101</v>
      </c>
      <c r="N39" s="45" t="s">
        <v>101</v>
      </c>
    </row>
    <row r="40" spans="1:14" x14ac:dyDescent="0.25">
      <c r="A40" t="s">
        <v>147</v>
      </c>
      <c r="B40" t="s">
        <v>148</v>
      </c>
      <c r="C40" s="36"/>
      <c r="D40" s="3" t="str">
        <f>+$B$16</f>
        <v>JvRensburg J</v>
      </c>
      <c r="E40" s="36"/>
      <c r="F40" s="36"/>
      <c r="G40" s="36"/>
      <c r="H40" s="972" t="str">
        <f>+$B$15</f>
        <v>Scholtz U</v>
      </c>
      <c r="I40" s="33" t="str">
        <f>+$B$14</f>
        <v>Gezernik R</v>
      </c>
      <c r="J40" s="58" t="s">
        <v>162</v>
      </c>
      <c r="K40" s="108" t="str">
        <f>+$B$12</f>
        <v>Meier H</v>
      </c>
      <c r="L40" s="55" t="str">
        <f>+$B$11</f>
        <v>Brunette D</v>
      </c>
      <c r="M40" s="52" t="str">
        <f>+$B$7</f>
        <v>Vermaak D</v>
      </c>
      <c r="N40" s="3" t="str">
        <f>+$B$13</f>
        <v>Miles C</v>
      </c>
    </row>
    <row r="41" spans="1:14" x14ac:dyDescent="0.25">
      <c r="A41" t="s">
        <v>148</v>
      </c>
      <c r="B41" t="s">
        <v>149</v>
      </c>
      <c r="C41" s="36"/>
      <c r="D41" s="45" t="s">
        <v>101</v>
      </c>
      <c r="E41" s="36"/>
      <c r="F41" s="36"/>
      <c r="G41" s="36"/>
      <c r="H41" s="45" t="s">
        <v>101</v>
      </c>
      <c r="I41" s="45" t="s">
        <v>101</v>
      </c>
      <c r="J41" s="45" t="s">
        <v>101</v>
      </c>
      <c r="K41" s="45" t="s">
        <v>101</v>
      </c>
      <c r="L41" s="45" t="s">
        <v>101</v>
      </c>
      <c r="M41" s="45" t="s">
        <v>101</v>
      </c>
      <c r="N41" s="45" t="s">
        <v>101</v>
      </c>
    </row>
    <row r="42" spans="1:14" x14ac:dyDescent="0.25">
      <c r="A42" t="s">
        <v>149</v>
      </c>
      <c r="B42" t="s">
        <v>150</v>
      </c>
      <c r="C42" s="36"/>
      <c r="D42" s="972" t="str">
        <f>+$B$15</f>
        <v>Scholtz U</v>
      </c>
      <c r="E42" s="36"/>
      <c r="F42" s="36"/>
      <c r="G42" s="36"/>
      <c r="H42" s="33" t="str">
        <f>+$B$14</f>
        <v>Gezernik R</v>
      </c>
      <c r="I42" s="3" t="str">
        <f>+$B$13</f>
        <v>Miles C</v>
      </c>
      <c r="J42" s="108" t="str">
        <f>+$B$12</f>
        <v>Meier H</v>
      </c>
      <c r="K42" s="55" t="str">
        <f>+$B$11</f>
        <v>Brunette D</v>
      </c>
      <c r="L42" s="52" t="str">
        <f>+$B$7</f>
        <v>Vermaak D</v>
      </c>
      <c r="M42" s="31" t="s">
        <v>164</v>
      </c>
      <c r="N42" s="3" t="str">
        <f>+$B$16</f>
        <v>JvRensburg J</v>
      </c>
    </row>
    <row r="43" spans="1:14" x14ac:dyDescent="0.25">
      <c r="A43" t="s">
        <v>150</v>
      </c>
      <c r="B43" t="s">
        <v>151</v>
      </c>
      <c r="C43" s="36"/>
      <c r="D43" s="45" t="s">
        <v>101</v>
      </c>
      <c r="E43" s="36"/>
      <c r="F43" s="36"/>
      <c r="G43" s="36"/>
      <c r="H43" s="45" t="s">
        <v>101</v>
      </c>
      <c r="I43" s="45" t="s">
        <v>101</v>
      </c>
      <c r="J43" s="45" t="s">
        <v>101</v>
      </c>
      <c r="K43" s="45" t="s">
        <v>101</v>
      </c>
      <c r="L43" s="45" t="s">
        <v>101</v>
      </c>
      <c r="M43" s="45" t="s">
        <v>101</v>
      </c>
      <c r="N43" s="45" t="s">
        <v>101</v>
      </c>
    </row>
    <row r="44" spans="1:14" x14ac:dyDescent="0.25">
      <c r="A44" t="s">
        <v>151</v>
      </c>
      <c r="B44" t="s">
        <v>152</v>
      </c>
      <c r="C44" s="36"/>
      <c r="D44" s="33" t="str">
        <f>+$B$14</f>
        <v>Gezernik R</v>
      </c>
      <c r="E44" s="36"/>
      <c r="F44" s="36"/>
      <c r="G44" s="36"/>
      <c r="H44" s="3" t="str">
        <f>+$B$13</f>
        <v>Miles C</v>
      </c>
      <c r="I44" s="57" t="s">
        <v>166</v>
      </c>
      <c r="J44" s="55" t="str">
        <f>+$B$11</f>
        <v>Brunette D</v>
      </c>
      <c r="K44" s="52" t="str">
        <f>+$B$7</f>
        <v>Vermaak D</v>
      </c>
      <c r="L44" s="3" t="str">
        <f>+$B$16</f>
        <v>JvRensburg J</v>
      </c>
      <c r="M44" s="972" t="str">
        <f>+$B$15</f>
        <v>Scholtz U</v>
      </c>
      <c r="N44" s="108" t="str">
        <f>+$B$12</f>
        <v>Meier H</v>
      </c>
    </row>
    <row r="45" spans="1:14" x14ac:dyDescent="0.25">
      <c r="A45" t="s">
        <v>152</v>
      </c>
      <c r="B45" t="s">
        <v>153</v>
      </c>
      <c r="C45" s="36"/>
      <c r="D45" s="45" t="s">
        <v>101</v>
      </c>
      <c r="E45" s="36"/>
      <c r="F45" s="36"/>
      <c r="G45" s="36"/>
      <c r="H45" s="45" t="s">
        <v>101</v>
      </c>
      <c r="I45" s="45" t="s">
        <v>101</v>
      </c>
      <c r="J45" s="45" t="s">
        <v>101</v>
      </c>
      <c r="K45" s="45" t="s">
        <v>101</v>
      </c>
      <c r="L45" s="45" t="s">
        <v>101</v>
      </c>
      <c r="M45" s="45" t="s">
        <v>101</v>
      </c>
      <c r="N45" s="45" t="s">
        <v>101</v>
      </c>
    </row>
    <row r="46" spans="1:14" x14ac:dyDescent="0.25">
      <c r="A46" t="s">
        <v>153</v>
      </c>
      <c r="B46" t="s">
        <v>154</v>
      </c>
      <c r="C46" s="36"/>
      <c r="D46" s="3" t="str">
        <f>+$B$13</f>
        <v>Miles C</v>
      </c>
      <c r="E46" s="36"/>
      <c r="F46" s="36"/>
      <c r="G46" s="36"/>
      <c r="H46" s="108" t="str">
        <f>+$B$12</f>
        <v>Meier H</v>
      </c>
      <c r="I46" s="55" t="str">
        <f>+$B$11</f>
        <v>Brunette D</v>
      </c>
      <c r="J46" s="52" t="str">
        <f>+$B$7</f>
        <v>Vermaak D</v>
      </c>
      <c r="K46" s="3" t="str">
        <f>+$B$16</f>
        <v>JvRensburg J</v>
      </c>
      <c r="L46" s="32" t="s">
        <v>170</v>
      </c>
      <c r="M46" s="32" t="s">
        <v>169</v>
      </c>
      <c r="N46" s="972" t="str">
        <f>+$B$15</f>
        <v>Scholtz U</v>
      </c>
    </row>
    <row r="47" spans="1:14" x14ac:dyDescent="0.25">
      <c r="A47" t="s">
        <v>154</v>
      </c>
      <c r="B47" t="s">
        <v>155</v>
      </c>
      <c r="C47" s="36"/>
      <c r="D47" s="45" t="s">
        <v>101</v>
      </c>
      <c r="E47" s="36"/>
      <c r="F47" s="36"/>
      <c r="G47" s="36"/>
      <c r="H47" s="45" t="s">
        <v>101</v>
      </c>
      <c r="I47" s="45" t="s">
        <v>101</v>
      </c>
      <c r="J47" s="45" t="s">
        <v>101</v>
      </c>
      <c r="K47" s="45" t="s">
        <v>101</v>
      </c>
      <c r="L47" s="45" t="s">
        <v>101</v>
      </c>
      <c r="M47" s="45" t="s">
        <v>101</v>
      </c>
      <c r="N47" s="45" t="s">
        <v>101</v>
      </c>
    </row>
    <row r="48" spans="1:14" x14ac:dyDescent="0.25">
      <c r="A48" t="s">
        <v>155</v>
      </c>
      <c r="B48" t="s">
        <v>156</v>
      </c>
      <c r="C48" s="36"/>
      <c r="D48" s="108" t="str">
        <f>+$B$12</f>
        <v>Meier H</v>
      </c>
      <c r="E48" s="36"/>
      <c r="F48" s="36"/>
      <c r="G48" s="36"/>
      <c r="H48" s="29" t="s">
        <v>171</v>
      </c>
      <c r="I48" s="52" t="str">
        <f>+$B$7</f>
        <v>Vermaak D</v>
      </c>
      <c r="J48" s="972" t="str">
        <f>+$B$15</f>
        <v>Scholtz U</v>
      </c>
      <c r="K48" s="29" t="s">
        <v>173</v>
      </c>
      <c r="L48" s="33" t="str">
        <f>+$B$14</f>
        <v>Gezernik R</v>
      </c>
      <c r="M48" s="3" t="str">
        <f>+$B$13</f>
        <v>Miles C</v>
      </c>
      <c r="N48" s="55" t="str">
        <f>+$B$11</f>
        <v>Brunette D</v>
      </c>
    </row>
    <row r="49" spans="1:30" s="26" customFormat="1" x14ac:dyDescent="0.25">
      <c r="D49" s="965"/>
      <c r="J49" s="96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8.75" x14ac:dyDescent="0.3">
      <c r="A50" s="911" t="s">
        <v>1001</v>
      </c>
    </row>
    <row r="51" spans="1:30" ht="18.75" x14ac:dyDescent="0.3">
      <c r="A51" s="911"/>
    </row>
    <row r="52" spans="1:30" x14ac:dyDescent="0.25">
      <c r="A52" t="s">
        <v>955</v>
      </c>
    </row>
    <row r="53" spans="1:30" x14ac:dyDescent="0.25">
      <c r="A53" t="s">
        <v>956</v>
      </c>
    </row>
    <row r="54" spans="1:30" x14ac:dyDescent="0.25">
      <c r="A54" t="s">
        <v>958</v>
      </c>
    </row>
    <row r="55" spans="1:30" x14ac:dyDescent="0.25">
      <c r="A55" t="s">
        <v>175</v>
      </c>
    </row>
    <row r="56" spans="1:30" x14ac:dyDescent="0.25">
      <c r="A56" t="s">
        <v>959</v>
      </c>
    </row>
    <row r="57" spans="1:30" x14ac:dyDescent="0.25">
      <c r="A57" t="s">
        <v>957</v>
      </c>
    </row>
    <row r="59" spans="1:30" ht="18.75" x14ac:dyDescent="0.3">
      <c r="A59" s="911" t="s">
        <v>991</v>
      </c>
    </row>
    <row r="61" spans="1:30" x14ac:dyDescent="0.25">
      <c r="A61" t="s">
        <v>176</v>
      </c>
      <c r="F61" s="977" t="s">
        <v>115</v>
      </c>
    </row>
    <row r="62" spans="1:30" x14ac:dyDescent="0.25">
      <c r="A62" s="1" t="s">
        <v>1</v>
      </c>
      <c r="B62" s="1" t="s">
        <v>2</v>
      </c>
      <c r="C62" s="46" t="s">
        <v>55</v>
      </c>
      <c r="D62" s="46" t="s">
        <v>56</v>
      </c>
      <c r="E62" s="42" t="s">
        <v>52</v>
      </c>
      <c r="F62" s="2" t="s">
        <v>64</v>
      </c>
      <c r="G62" s="2" t="s">
        <v>269</v>
      </c>
    </row>
    <row r="63" spans="1:30" x14ac:dyDescent="0.25">
      <c r="A63" s="15" t="s">
        <v>3</v>
      </c>
      <c r="B63" s="6" t="s">
        <v>4</v>
      </c>
      <c r="C63" s="101"/>
      <c r="D63" s="102">
        <v>200</v>
      </c>
      <c r="E63" s="44" t="s">
        <v>58</v>
      </c>
      <c r="F63" s="49">
        <v>6.1666999999999996</v>
      </c>
      <c r="G63" s="38">
        <v>8</v>
      </c>
    </row>
    <row r="64" spans="1:30" x14ac:dyDescent="0.25">
      <c r="A64" s="15" t="s">
        <v>859</v>
      </c>
      <c r="B64" s="504" t="s">
        <v>735</v>
      </c>
      <c r="C64" s="969" t="s">
        <v>948</v>
      </c>
      <c r="D64" s="969" t="s">
        <v>948</v>
      </c>
      <c r="E64" s="4" t="s">
        <v>987</v>
      </c>
      <c r="F64" s="49">
        <v>6.4</v>
      </c>
      <c r="G64" s="38">
        <v>7</v>
      </c>
    </row>
    <row r="65" spans="1:14" x14ac:dyDescent="0.25">
      <c r="A65" s="10" t="s">
        <v>16</v>
      </c>
      <c r="B65" s="13" t="s">
        <v>11</v>
      </c>
      <c r="C65" s="973"/>
      <c r="D65" s="102">
        <v>175</v>
      </c>
      <c r="E65" s="44" t="s">
        <v>987</v>
      </c>
      <c r="F65" s="49">
        <v>7.0888999999999998</v>
      </c>
      <c r="G65" s="38">
        <v>8</v>
      </c>
    </row>
    <row r="66" spans="1:14" x14ac:dyDescent="0.25">
      <c r="A66" s="10" t="s">
        <v>23</v>
      </c>
      <c r="B66" s="13" t="s">
        <v>24</v>
      </c>
      <c r="C66" s="9"/>
      <c r="D66" s="41" t="s">
        <v>5</v>
      </c>
      <c r="E66" s="44" t="s">
        <v>987</v>
      </c>
      <c r="F66" s="49">
        <v>7.3110999999999997</v>
      </c>
      <c r="G66" s="38">
        <v>7</v>
      </c>
    </row>
    <row r="67" spans="1:14" x14ac:dyDescent="0.25">
      <c r="A67" s="103" t="s">
        <v>50</v>
      </c>
      <c r="B67" s="6" t="s">
        <v>40</v>
      </c>
      <c r="C67" s="9"/>
      <c r="D67" s="48">
        <v>175</v>
      </c>
      <c r="E67" s="44" t="s">
        <v>59</v>
      </c>
      <c r="F67" s="49">
        <v>7.9249000000000001</v>
      </c>
      <c r="G67" s="38">
        <v>8</v>
      </c>
    </row>
    <row r="68" spans="1:14" x14ac:dyDescent="0.25">
      <c r="A68" s="15" t="s">
        <v>6</v>
      </c>
      <c r="B68" s="6" t="s">
        <v>7</v>
      </c>
      <c r="C68" s="40" t="s">
        <v>31</v>
      </c>
      <c r="D68" s="40" t="s">
        <v>31</v>
      </c>
      <c r="E68" s="4" t="s">
        <v>54</v>
      </c>
      <c r="F68" s="49">
        <v>7.9555999999999996</v>
      </c>
      <c r="G68" s="38">
        <v>9</v>
      </c>
    </row>
    <row r="69" spans="1:14" x14ac:dyDescent="0.25">
      <c r="A69" s="923" t="s">
        <v>36</v>
      </c>
      <c r="B69" s="5" t="s">
        <v>37</v>
      </c>
      <c r="C69" s="39">
        <v>300</v>
      </c>
      <c r="D69" s="39">
        <v>300</v>
      </c>
      <c r="E69" s="4" t="s">
        <v>987</v>
      </c>
      <c r="F69" s="49">
        <v>8</v>
      </c>
      <c r="G69" s="38"/>
    </row>
    <row r="70" spans="1:14" x14ac:dyDescent="0.25">
      <c r="A70" s="7" t="s">
        <v>38</v>
      </c>
      <c r="B70" s="11" t="s">
        <v>39</v>
      </c>
      <c r="C70" s="92">
        <v>300</v>
      </c>
      <c r="D70" s="39">
        <v>300</v>
      </c>
      <c r="E70" s="4" t="s">
        <v>987</v>
      </c>
      <c r="F70" s="49">
        <v>8</v>
      </c>
      <c r="G70" s="38"/>
    </row>
    <row r="71" spans="1:14" x14ac:dyDescent="0.25">
      <c r="A71" s="10" t="s">
        <v>21</v>
      </c>
      <c r="B71" s="13" t="s">
        <v>22</v>
      </c>
      <c r="C71" s="41" t="s">
        <v>113</v>
      </c>
      <c r="D71" s="41" t="s">
        <v>114</v>
      </c>
      <c r="E71" s="4" t="s">
        <v>987</v>
      </c>
      <c r="F71" s="49">
        <v>8.1305999999999994</v>
      </c>
      <c r="G71" s="38">
        <v>8</v>
      </c>
    </row>
    <row r="72" spans="1:14" x14ac:dyDescent="0.25">
      <c r="A72" s="10" t="s">
        <v>43</v>
      </c>
      <c r="B72" s="13" t="s">
        <v>20</v>
      </c>
      <c r="C72" s="39">
        <v>400</v>
      </c>
      <c r="D72" s="39">
        <v>400</v>
      </c>
      <c r="E72" s="4" t="s">
        <v>987</v>
      </c>
      <c r="F72" s="49">
        <v>8.3332999999999995</v>
      </c>
      <c r="G72" s="38">
        <v>7</v>
      </c>
    </row>
    <row r="73" spans="1:14" x14ac:dyDescent="0.25">
      <c r="A73" s="104" t="s">
        <v>25</v>
      </c>
      <c r="B73" s="13" t="s">
        <v>26</v>
      </c>
      <c r="C73" s="39">
        <v>300</v>
      </c>
      <c r="D73" s="39">
        <v>300</v>
      </c>
      <c r="E73" s="4" t="s">
        <v>987</v>
      </c>
      <c r="F73" s="49">
        <v>8.8888999999999996</v>
      </c>
      <c r="G73" s="38">
        <v>9</v>
      </c>
    </row>
    <row r="74" spans="1:14" x14ac:dyDescent="0.25">
      <c r="A74" s="104" t="s">
        <v>48</v>
      </c>
      <c r="B74" s="12" t="s">
        <v>49</v>
      </c>
      <c r="C74" s="39">
        <v>300</v>
      </c>
      <c r="D74" s="39">
        <v>300</v>
      </c>
      <c r="E74" s="4" t="s">
        <v>987</v>
      </c>
      <c r="F74" s="49">
        <v>9.25</v>
      </c>
      <c r="G74" s="38">
        <v>8</v>
      </c>
    </row>
    <row r="75" spans="1:14" x14ac:dyDescent="0.25">
      <c r="A75" s="1"/>
      <c r="B75" s="1"/>
      <c r="C75" s="1"/>
      <c r="D75" s="1"/>
      <c r="E75" s="42"/>
      <c r="F75" s="91"/>
      <c r="G75" s="91"/>
    </row>
    <row r="77" spans="1:14" ht="18.75" x14ac:dyDescent="0.3">
      <c r="A77" s="911" t="s">
        <v>993</v>
      </c>
    </row>
    <row r="79" spans="1:14" x14ac:dyDescent="0.25">
      <c r="A79" t="s">
        <v>177</v>
      </c>
      <c r="C79" s="38">
        <v>1</v>
      </c>
      <c r="D79" s="38">
        <f>+C79+1</f>
        <v>2</v>
      </c>
      <c r="E79" s="38">
        <f t="shared" ref="E79" si="28">+D79+1</f>
        <v>3</v>
      </c>
      <c r="F79" s="38">
        <f t="shared" ref="F79" si="29">+E79+1</f>
        <v>4</v>
      </c>
      <c r="G79" s="38">
        <f t="shared" ref="G79" si="30">+F79+1</f>
        <v>5</v>
      </c>
      <c r="H79" s="38">
        <f t="shared" ref="H79" si="31">+G79+1</f>
        <v>6</v>
      </c>
      <c r="I79" s="38">
        <f>+H79+1</f>
        <v>7</v>
      </c>
      <c r="J79" s="38">
        <f t="shared" ref="J79" si="32">+I79+1</f>
        <v>8</v>
      </c>
      <c r="K79" s="38">
        <f t="shared" ref="K79" si="33">+J79+1</f>
        <v>9</v>
      </c>
      <c r="L79" s="38">
        <f t="shared" ref="L79" si="34">+K79+1</f>
        <v>10</v>
      </c>
      <c r="M79" s="38">
        <f t="shared" ref="M79" si="35">+L79+1</f>
        <v>11</v>
      </c>
      <c r="N79" s="38">
        <v>12</v>
      </c>
    </row>
    <row r="80" spans="1:14" x14ac:dyDescent="0.25">
      <c r="A80" t="s">
        <v>200</v>
      </c>
      <c r="B80" t="s">
        <v>103</v>
      </c>
      <c r="C80" s="51" t="str">
        <f>+$B$6</f>
        <v>Beneke J</v>
      </c>
      <c r="D80" s="52" t="str">
        <f>+$B$7</f>
        <v>Vermaak D</v>
      </c>
      <c r="E80" s="53" t="str">
        <f>+$B$8</f>
        <v>Fivas M</v>
      </c>
      <c r="F80" s="95" t="str">
        <f>+$B$9</f>
        <v>Harris R</v>
      </c>
      <c r="G80" s="54" t="str">
        <f>+$B$10</f>
        <v>v Niekerk P</v>
      </c>
      <c r="H80" s="55" t="str">
        <f>+$B$11</f>
        <v>Brunette D</v>
      </c>
      <c r="I80" s="56" t="str">
        <f>+$B$12</f>
        <v>Meier H</v>
      </c>
      <c r="J80" s="3" t="str">
        <f>+$B$13</f>
        <v>Miles C</v>
      </c>
      <c r="K80" s="33" t="str">
        <f>+$B$14</f>
        <v>Gezernik R</v>
      </c>
      <c r="L80" s="96" t="str">
        <f>+$B$15</f>
        <v>Scholtz U</v>
      </c>
      <c r="M80" s="3" t="str">
        <f>+$B$16</f>
        <v>JvRensburg J</v>
      </c>
      <c r="N80" t="str">
        <f>+$B$17</f>
        <v>vEmmanis U</v>
      </c>
    </row>
    <row r="81" spans="1:14" x14ac:dyDescent="0.25">
      <c r="A81" s="38">
        <v>1</v>
      </c>
      <c r="B81" s="51" t="str">
        <f>+$B$6</f>
        <v>Beneke J</v>
      </c>
      <c r="C81" s="50"/>
      <c r="E81" s="105" t="s">
        <v>960</v>
      </c>
      <c r="G81" s="57" t="s">
        <v>974</v>
      </c>
    </row>
    <row r="82" spans="1:14" x14ac:dyDescent="0.25">
      <c r="A82" s="38">
        <f t="shared" ref="A82:A91" si="36">+A81+1</f>
        <v>2</v>
      </c>
      <c r="B82" s="52" t="str">
        <f>+$B$7</f>
        <v>Vermaak D</v>
      </c>
      <c r="D82" s="50"/>
      <c r="G82" s="99" t="s">
        <v>966</v>
      </c>
      <c r="J82" s="29" t="s">
        <v>977</v>
      </c>
      <c r="N82" s="31" t="s">
        <v>971</v>
      </c>
    </row>
    <row r="83" spans="1:14" x14ac:dyDescent="0.25">
      <c r="A83" s="38">
        <f t="shared" si="36"/>
        <v>3</v>
      </c>
      <c r="B83" s="53" t="str">
        <f>+$B$8</f>
        <v>Fivas M</v>
      </c>
      <c r="C83" s="105" t="s">
        <v>960</v>
      </c>
      <c r="E83" s="50"/>
      <c r="I83" s="31" t="s">
        <v>189</v>
      </c>
      <c r="M83" s="57" t="s">
        <v>975</v>
      </c>
    </row>
    <row r="84" spans="1:14" x14ac:dyDescent="0.25">
      <c r="A84" s="38">
        <f t="shared" si="36"/>
        <v>4</v>
      </c>
      <c r="B84" s="95" t="str">
        <f>+$B$9</f>
        <v>Harris R</v>
      </c>
      <c r="F84" s="50"/>
      <c r="H84" s="29" t="s">
        <v>979</v>
      </c>
      <c r="J84" s="105" t="s">
        <v>963</v>
      </c>
      <c r="L84" s="31" t="s">
        <v>972</v>
      </c>
    </row>
    <row r="85" spans="1:14" x14ac:dyDescent="0.25">
      <c r="A85" s="38">
        <f t="shared" si="36"/>
        <v>5</v>
      </c>
      <c r="B85" s="970" t="str">
        <f>+$B$10</f>
        <v>v Niekerk P</v>
      </c>
      <c r="C85" s="57" t="s">
        <v>974</v>
      </c>
      <c r="D85" s="99" t="s">
        <v>966</v>
      </c>
      <c r="G85" s="50"/>
      <c r="K85" s="35" t="s">
        <v>982</v>
      </c>
    </row>
    <row r="86" spans="1:14" x14ac:dyDescent="0.25">
      <c r="A86" s="38">
        <f t="shared" si="36"/>
        <v>6</v>
      </c>
      <c r="B86" s="55" t="str">
        <f>+$B$11</f>
        <v>Brunette D</v>
      </c>
      <c r="H86" s="50"/>
      <c r="K86" s="99" t="s">
        <v>967</v>
      </c>
      <c r="N86" s="35" t="s">
        <v>969</v>
      </c>
    </row>
    <row r="87" spans="1:14" x14ac:dyDescent="0.25">
      <c r="A87" s="38">
        <f t="shared" si="36"/>
        <v>7</v>
      </c>
      <c r="B87" s="974" t="str">
        <f>+$B$12</f>
        <v>Meier H</v>
      </c>
      <c r="E87" s="31" t="s">
        <v>189</v>
      </c>
      <c r="F87" s="29" t="s">
        <v>979</v>
      </c>
      <c r="I87" s="50"/>
      <c r="K87" s="57" t="s">
        <v>976</v>
      </c>
      <c r="L87" s="99" t="s">
        <v>968</v>
      </c>
      <c r="M87" s="105" t="s">
        <v>965</v>
      </c>
    </row>
    <row r="88" spans="1:14" x14ac:dyDescent="0.25">
      <c r="A88" s="38">
        <f t="shared" si="36"/>
        <v>8</v>
      </c>
      <c r="B88" s="3" t="str">
        <f>+$B$13</f>
        <v>Miles C</v>
      </c>
      <c r="D88" s="29" t="s">
        <v>977</v>
      </c>
      <c r="F88" s="105" t="s">
        <v>963</v>
      </c>
      <c r="J88" s="50"/>
      <c r="M88" s="975" t="s">
        <v>201</v>
      </c>
    </row>
    <row r="89" spans="1:14" x14ac:dyDescent="0.25">
      <c r="A89" s="38">
        <f t="shared" si="36"/>
        <v>9</v>
      </c>
      <c r="B89" s="33" t="str">
        <f>+$B$14</f>
        <v>Gezernik R</v>
      </c>
      <c r="G89" s="35" t="s">
        <v>982</v>
      </c>
      <c r="H89" s="99" t="s">
        <v>967</v>
      </c>
      <c r="I89" s="57" t="s">
        <v>976</v>
      </c>
      <c r="K89" s="50"/>
    </row>
    <row r="90" spans="1:14" x14ac:dyDescent="0.25">
      <c r="A90" s="38">
        <f t="shared" si="36"/>
        <v>10</v>
      </c>
      <c r="B90" s="96" t="str">
        <f>+$B$15</f>
        <v>Scholtz U</v>
      </c>
      <c r="I90" s="99" t="s">
        <v>968</v>
      </c>
      <c r="L90" s="50"/>
      <c r="N90" s="29" t="s">
        <v>980</v>
      </c>
    </row>
    <row r="91" spans="1:14" x14ac:dyDescent="0.25">
      <c r="A91" s="38">
        <f t="shared" si="36"/>
        <v>11</v>
      </c>
      <c r="B91" s="3" t="str">
        <f>+$B$16</f>
        <v>JvRensburg J</v>
      </c>
      <c r="E91" s="57" t="s">
        <v>975</v>
      </c>
      <c r="I91" s="105" t="s">
        <v>965</v>
      </c>
      <c r="J91" s="975" t="s">
        <v>201</v>
      </c>
      <c r="M91" s="50"/>
    </row>
    <row r="92" spans="1:14" x14ac:dyDescent="0.25">
      <c r="A92" s="38">
        <v>12</v>
      </c>
      <c r="B92" t="str">
        <f>+$B$17</f>
        <v>vEmmanis U</v>
      </c>
      <c r="D92" s="31" t="s">
        <v>971</v>
      </c>
      <c r="H92" s="35" t="s">
        <v>969</v>
      </c>
      <c r="L92" s="29" t="s">
        <v>980</v>
      </c>
      <c r="N92" s="50"/>
    </row>
    <row r="95" spans="1:14" x14ac:dyDescent="0.25">
      <c r="A95" t="s">
        <v>177</v>
      </c>
      <c r="C95" s="38">
        <v>1</v>
      </c>
      <c r="D95" s="38">
        <f>+C95+1</f>
        <v>2</v>
      </c>
      <c r="E95" s="38">
        <f t="shared" ref="E95" si="37">+D95+1</f>
        <v>3</v>
      </c>
      <c r="F95" s="38">
        <f t="shared" ref="F95" si="38">+E95+1</f>
        <v>4</v>
      </c>
      <c r="G95" s="38">
        <f t="shared" ref="G95" si="39">+F95+1</f>
        <v>5</v>
      </c>
      <c r="H95" s="38">
        <f t="shared" ref="H95" si="40">+G95+1</f>
        <v>6</v>
      </c>
      <c r="I95" s="38">
        <f>+H95+1</f>
        <v>7</v>
      </c>
      <c r="J95" s="38">
        <f t="shared" ref="J95" si="41">+I95+1</f>
        <v>8</v>
      </c>
      <c r="K95" s="38">
        <f t="shared" ref="K95" si="42">+J95+1</f>
        <v>9</v>
      </c>
      <c r="L95" s="38">
        <f t="shared" ref="L95" si="43">+K95+1</f>
        <v>10</v>
      </c>
      <c r="M95" s="38">
        <f t="shared" ref="M95" si="44">+L95+1</f>
        <v>11</v>
      </c>
      <c r="N95" s="38">
        <v>12</v>
      </c>
    </row>
    <row r="96" spans="1:14" x14ac:dyDescent="0.25">
      <c r="A96" t="s">
        <v>200</v>
      </c>
      <c r="B96" t="s">
        <v>103</v>
      </c>
      <c r="C96" s="51" t="str">
        <f>+$B$6</f>
        <v>Beneke J</v>
      </c>
      <c r="D96" s="52" t="str">
        <f>+$B$7</f>
        <v>Vermaak D</v>
      </c>
      <c r="E96" s="53" t="str">
        <f>+$B$8</f>
        <v>Fivas M</v>
      </c>
      <c r="F96" s="95" t="str">
        <f>+$B$9</f>
        <v>Harris R</v>
      </c>
      <c r="G96" s="54" t="str">
        <f>+$B$10</f>
        <v>v Niekerk P</v>
      </c>
      <c r="H96" s="55" t="str">
        <f>+$B$11</f>
        <v>Brunette D</v>
      </c>
      <c r="I96" s="56" t="str">
        <f>+$B$12</f>
        <v>Meier H</v>
      </c>
      <c r="J96" s="3" t="str">
        <f>+$B$13</f>
        <v>Miles C</v>
      </c>
      <c r="K96" s="33" t="str">
        <f>+$B$14</f>
        <v>Gezernik R</v>
      </c>
      <c r="L96" s="96" t="str">
        <f>+$B$15</f>
        <v>Scholtz U</v>
      </c>
      <c r="M96" s="3" t="str">
        <f>+$B$16</f>
        <v>JvRensburg J</v>
      </c>
      <c r="N96" t="str">
        <f>+$B$17</f>
        <v>vEmmanis U</v>
      </c>
    </row>
    <row r="97" spans="1:14" x14ac:dyDescent="0.25">
      <c r="A97" t="s">
        <v>145</v>
      </c>
      <c r="B97" t="s">
        <v>146</v>
      </c>
      <c r="C97" s="105" t="s">
        <v>960</v>
      </c>
      <c r="D97" s="45" t="s">
        <v>101</v>
      </c>
      <c r="E97" s="105" t="s">
        <v>960</v>
      </c>
      <c r="F97" s="105" t="s">
        <v>963</v>
      </c>
      <c r="G97" s="272" t="s">
        <v>964</v>
      </c>
      <c r="H97" s="272" t="s">
        <v>964</v>
      </c>
      <c r="I97" s="105" t="s">
        <v>965</v>
      </c>
      <c r="J97" s="105" t="s">
        <v>963</v>
      </c>
      <c r="K97" s="272" t="s">
        <v>964</v>
      </c>
      <c r="L97" s="272" t="s">
        <v>964</v>
      </c>
      <c r="M97" s="105" t="s">
        <v>965</v>
      </c>
      <c r="N97" s="45" t="s">
        <v>962</v>
      </c>
    </row>
    <row r="98" spans="1:14" x14ac:dyDescent="0.25">
      <c r="A98" t="str">
        <f>+B97</f>
        <v>10h35</v>
      </c>
      <c r="B98" t="s">
        <v>147</v>
      </c>
    </row>
    <row r="99" spans="1:14" x14ac:dyDescent="0.25">
      <c r="A99" t="str">
        <f t="shared" ref="A99:A107" si="45">+B98</f>
        <v>10h40</v>
      </c>
      <c r="B99" t="s">
        <v>148</v>
      </c>
      <c r="C99" s="45" t="s">
        <v>101</v>
      </c>
      <c r="D99" s="99" t="s">
        <v>966</v>
      </c>
      <c r="E99" t="s">
        <v>961</v>
      </c>
      <c r="F99" t="s">
        <v>961</v>
      </c>
      <c r="G99" s="99" t="s">
        <v>966</v>
      </c>
      <c r="H99" s="99" t="s">
        <v>967</v>
      </c>
      <c r="I99" s="99" t="s">
        <v>968</v>
      </c>
      <c r="J99" t="s">
        <v>961</v>
      </c>
      <c r="K99" s="99" t="s">
        <v>967</v>
      </c>
      <c r="L99" s="99" t="s">
        <v>968</v>
      </c>
      <c r="M99" s="45" t="s">
        <v>962</v>
      </c>
      <c r="N99" t="s">
        <v>961</v>
      </c>
    </row>
    <row r="100" spans="1:14" x14ac:dyDescent="0.25">
      <c r="A100" t="str">
        <f t="shared" si="45"/>
        <v>11h15</v>
      </c>
      <c r="B100" t="s">
        <v>149</v>
      </c>
    </row>
    <row r="101" spans="1:14" x14ac:dyDescent="0.25">
      <c r="A101" t="str">
        <f t="shared" si="45"/>
        <v>11h20</v>
      </c>
      <c r="B101" t="s">
        <v>150</v>
      </c>
      <c r="C101" t="s">
        <v>983</v>
      </c>
      <c r="D101" t="s">
        <v>983</v>
      </c>
      <c r="E101" s="45" t="s">
        <v>101</v>
      </c>
      <c r="F101" t="s">
        <v>983</v>
      </c>
      <c r="G101" s="35" t="s">
        <v>982</v>
      </c>
      <c r="H101" s="35" t="s">
        <v>969</v>
      </c>
      <c r="I101" t="s">
        <v>983</v>
      </c>
      <c r="J101" s="975" t="s">
        <v>201</v>
      </c>
      <c r="K101" s="35" t="s">
        <v>982</v>
      </c>
      <c r="L101" s="45" t="s">
        <v>962</v>
      </c>
      <c r="M101" s="975" t="s">
        <v>201</v>
      </c>
      <c r="N101" s="35" t="s">
        <v>969</v>
      </c>
    </row>
    <row r="102" spans="1:14" x14ac:dyDescent="0.25">
      <c r="A102" t="str">
        <f t="shared" si="45"/>
        <v>11h55</v>
      </c>
      <c r="B102" t="s">
        <v>151</v>
      </c>
    </row>
    <row r="103" spans="1:14" x14ac:dyDescent="0.25">
      <c r="A103" t="str">
        <f t="shared" si="45"/>
        <v>12h00</v>
      </c>
      <c r="B103" t="s">
        <v>152</v>
      </c>
      <c r="C103" s="45" t="s">
        <v>101</v>
      </c>
      <c r="D103" s="31" t="s">
        <v>971</v>
      </c>
      <c r="E103" s="31" t="s">
        <v>189</v>
      </c>
      <c r="F103" s="31" t="s">
        <v>972</v>
      </c>
      <c r="G103" t="s">
        <v>970</v>
      </c>
      <c r="H103" t="s">
        <v>970</v>
      </c>
      <c r="I103" s="31" t="s">
        <v>189</v>
      </c>
      <c r="J103" t="s">
        <v>970</v>
      </c>
      <c r="K103" s="45" t="s">
        <v>962</v>
      </c>
      <c r="L103" s="31" t="s">
        <v>972</v>
      </c>
      <c r="M103" t="s">
        <v>970</v>
      </c>
      <c r="N103" s="31" t="s">
        <v>971</v>
      </c>
    </row>
    <row r="104" spans="1:14" x14ac:dyDescent="0.25">
      <c r="A104" t="str">
        <f t="shared" si="45"/>
        <v>12h35</v>
      </c>
      <c r="B104" t="s">
        <v>153</v>
      </c>
    </row>
    <row r="105" spans="1:14" x14ac:dyDescent="0.25">
      <c r="A105" t="str">
        <f t="shared" si="45"/>
        <v>12h45</v>
      </c>
      <c r="B105" t="s">
        <v>154</v>
      </c>
      <c r="C105" s="57" t="s">
        <v>974</v>
      </c>
      <c r="D105" t="s">
        <v>973</v>
      </c>
      <c r="E105" s="57" t="s">
        <v>975</v>
      </c>
      <c r="F105" s="45" t="s">
        <v>101</v>
      </c>
      <c r="G105" s="57" t="s">
        <v>974</v>
      </c>
      <c r="H105" t="s">
        <v>973</v>
      </c>
      <c r="I105" s="57" t="s">
        <v>976</v>
      </c>
      <c r="J105" s="45" t="s">
        <v>962</v>
      </c>
      <c r="K105" s="57" t="s">
        <v>976</v>
      </c>
      <c r="L105" t="s">
        <v>973</v>
      </c>
      <c r="M105" s="57" t="s">
        <v>975</v>
      </c>
      <c r="N105" t="s">
        <v>973</v>
      </c>
    </row>
    <row r="106" spans="1:14" x14ac:dyDescent="0.25">
      <c r="A106" t="str">
        <f t="shared" si="45"/>
        <v>13h20</v>
      </c>
      <c r="B106" t="s">
        <v>155</v>
      </c>
    </row>
    <row r="107" spans="1:14" x14ac:dyDescent="0.25">
      <c r="A107" t="str">
        <f t="shared" si="45"/>
        <v>13h25</v>
      </c>
      <c r="B107" t="s">
        <v>156</v>
      </c>
      <c r="C107" s="45" t="s">
        <v>101</v>
      </c>
      <c r="D107" s="29" t="s">
        <v>977</v>
      </c>
      <c r="E107" t="s">
        <v>978</v>
      </c>
      <c r="F107" s="29" t="s">
        <v>979</v>
      </c>
      <c r="G107" t="s">
        <v>978</v>
      </c>
      <c r="H107" s="29" t="s">
        <v>979</v>
      </c>
      <c r="I107" s="45" t="s">
        <v>962</v>
      </c>
      <c r="J107" s="29" t="s">
        <v>977</v>
      </c>
      <c r="K107" t="s">
        <v>978</v>
      </c>
      <c r="L107" s="29" t="s">
        <v>980</v>
      </c>
      <c r="M107" t="s">
        <v>978</v>
      </c>
      <c r="N107" s="29" t="s">
        <v>980</v>
      </c>
    </row>
    <row r="109" spans="1:14" ht="18.75" x14ac:dyDescent="0.3">
      <c r="A109" s="911" t="s">
        <v>1002</v>
      </c>
    </row>
    <row r="111" spans="1:14" x14ac:dyDescent="0.25">
      <c r="A111" t="s">
        <v>177</v>
      </c>
      <c r="C111" s="38">
        <v>1</v>
      </c>
      <c r="D111" s="38">
        <f>+C111+1</f>
        <v>2</v>
      </c>
      <c r="E111" s="38">
        <f t="shared" ref="E111" si="46">+D111+1</f>
        <v>3</v>
      </c>
      <c r="F111" s="38">
        <f t="shared" ref="F111" si="47">+E111+1</f>
        <v>4</v>
      </c>
      <c r="G111" s="38">
        <f t="shared" ref="G111" si="48">+F111+1</f>
        <v>5</v>
      </c>
      <c r="H111" s="38">
        <f t="shared" ref="H111" si="49">+G111+1</f>
        <v>6</v>
      </c>
      <c r="I111" s="38">
        <f>+H111+1</f>
        <v>7</v>
      </c>
      <c r="J111" s="38">
        <f t="shared" ref="J111" si="50">+I111+1</f>
        <v>8</v>
      </c>
      <c r="K111" s="38">
        <f t="shared" ref="K111" si="51">+J111+1</f>
        <v>9</v>
      </c>
      <c r="L111" s="38">
        <f t="shared" ref="L111" si="52">+K111+1</f>
        <v>10</v>
      </c>
      <c r="M111" s="38">
        <f t="shared" ref="M111" si="53">+L111+1</f>
        <v>11</v>
      </c>
      <c r="N111" s="38">
        <v>12</v>
      </c>
    </row>
    <row r="112" spans="1:14" x14ac:dyDescent="0.25">
      <c r="A112" t="s">
        <v>200</v>
      </c>
      <c r="B112" t="s">
        <v>103</v>
      </c>
      <c r="C112" s="51" t="str">
        <f>+$B$6</f>
        <v>Beneke J</v>
      </c>
      <c r="D112" s="52" t="str">
        <f>+$B$7</f>
        <v>Vermaak D</v>
      </c>
      <c r="E112" s="53" t="str">
        <f>+$B$8</f>
        <v>Fivas M</v>
      </c>
      <c r="F112" s="95" t="str">
        <f>+$B$9</f>
        <v>Harris R</v>
      </c>
      <c r="G112" s="970" t="str">
        <f>+$B$10</f>
        <v>v Niekerk P</v>
      </c>
      <c r="H112" s="55" t="str">
        <f>+$B$11</f>
        <v>Brunette D</v>
      </c>
      <c r="I112" s="56" t="str">
        <f>+$B$12</f>
        <v>Meier H</v>
      </c>
      <c r="J112" s="3" t="str">
        <f>+$B$13</f>
        <v>Miles C</v>
      </c>
      <c r="K112" s="905" t="str">
        <f>+$B$14</f>
        <v>Gezernik R</v>
      </c>
      <c r="L112" s="96" t="str">
        <f>+$B$15</f>
        <v>Scholtz U</v>
      </c>
      <c r="M112" s="3" t="str">
        <f>+$B$16</f>
        <v>JvRensburg J</v>
      </c>
      <c r="N112" t="str">
        <f>+$B$17</f>
        <v>vEmmanis U</v>
      </c>
    </row>
    <row r="113" spans="1:14" x14ac:dyDescent="0.25">
      <c r="A113" t="s">
        <v>145</v>
      </c>
      <c r="B113" t="s">
        <v>146</v>
      </c>
      <c r="C113" s="53" t="str">
        <f>+$B$8</f>
        <v>Fivas M</v>
      </c>
      <c r="D113" s="45" t="s">
        <v>101</v>
      </c>
      <c r="E113" s="51" t="str">
        <f>+$B$6</f>
        <v>Beneke J</v>
      </c>
      <c r="F113" s="3" t="str">
        <f>+$B$13</f>
        <v>Miles C</v>
      </c>
      <c r="G113" s="272" t="s">
        <v>964</v>
      </c>
      <c r="H113" s="272" t="s">
        <v>964</v>
      </c>
      <c r="I113" s="3" t="str">
        <f>+$B$16</f>
        <v>JvRensburg J</v>
      </c>
      <c r="J113" s="95" t="str">
        <f>+$B$9</f>
        <v>Harris R</v>
      </c>
      <c r="K113" s="272" t="s">
        <v>964</v>
      </c>
      <c r="L113" s="272" t="s">
        <v>964</v>
      </c>
      <c r="M113" s="56" t="str">
        <f>+$B$12</f>
        <v>Meier H</v>
      </c>
      <c r="N113" s="45" t="s">
        <v>962</v>
      </c>
    </row>
    <row r="114" spans="1:14" x14ac:dyDescent="0.25">
      <c r="A114" t="str">
        <f>+B113</f>
        <v>10h35</v>
      </c>
      <c r="B114" t="s">
        <v>147</v>
      </c>
    </row>
    <row r="115" spans="1:14" x14ac:dyDescent="0.25">
      <c r="A115" t="str">
        <f t="shared" ref="A115:A123" si="54">+B114</f>
        <v>10h40</v>
      </c>
      <c r="B115" t="s">
        <v>148</v>
      </c>
      <c r="C115" s="45" t="s">
        <v>101</v>
      </c>
      <c r="D115" s="970" t="str">
        <f>+$B$10</f>
        <v>v Niekerk P</v>
      </c>
      <c r="E115" t="s">
        <v>961</v>
      </c>
      <c r="F115" t="s">
        <v>961</v>
      </c>
      <c r="G115" s="52" t="str">
        <f>+$B$7</f>
        <v>Vermaak D</v>
      </c>
      <c r="H115" s="905" t="str">
        <f>+$B$14</f>
        <v>Gezernik R</v>
      </c>
      <c r="I115" s="96" t="str">
        <f>+$B$15</f>
        <v>Scholtz U</v>
      </c>
      <c r="J115" t="s">
        <v>961</v>
      </c>
      <c r="K115" s="55" t="str">
        <f>+$B$11</f>
        <v>Brunette D</v>
      </c>
      <c r="L115" s="56" t="str">
        <f>+$B$12</f>
        <v>Meier H</v>
      </c>
      <c r="M115" s="45" t="s">
        <v>962</v>
      </c>
      <c r="N115" t="s">
        <v>961</v>
      </c>
    </row>
    <row r="116" spans="1:14" x14ac:dyDescent="0.25">
      <c r="A116" t="str">
        <f t="shared" si="54"/>
        <v>11h15</v>
      </c>
      <c r="B116" t="s">
        <v>149</v>
      </c>
    </row>
    <row r="117" spans="1:14" x14ac:dyDescent="0.25">
      <c r="A117" t="str">
        <f t="shared" si="54"/>
        <v>11h20</v>
      </c>
      <c r="B117" t="s">
        <v>150</v>
      </c>
      <c r="C117" t="s">
        <v>983</v>
      </c>
      <c r="D117" t="s">
        <v>983</v>
      </c>
      <c r="E117" s="45" t="s">
        <v>101</v>
      </c>
      <c r="F117" t="s">
        <v>983</v>
      </c>
      <c r="G117" s="905" t="str">
        <f>+$B$14</f>
        <v>Gezernik R</v>
      </c>
      <c r="H117" t="str">
        <f>+$B$17</f>
        <v>vEmmanis U</v>
      </c>
      <c r="I117" t="s">
        <v>983</v>
      </c>
      <c r="J117" s="3" t="str">
        <f>+$B$16</f>
        <v>JvRensburg J</v>
      </c>
      <c r="K117" s="970" t="str">
        <f>+$B$10</f>
        <v>v Niekerk P</v>
      </c>
      <c r="L117" s="45" t="s">
        <v>962</v>
      </c>
      <c r="M117" s="3" t="str">
        <f>+$B$13</f>
        <v>Miles C</v>
      </c>
      <c r="N117" s="55" t="str">
        <f>+$B$11</f>
        <v>Brunette D</v>
      </c>
    </row>
    <row r="118" spans="1:14" x14ac:dyDescent="0.25">
      <c r="A118" t="str">
        <f t="shared" si="54"/>
        <v>11h55</v>
      </c>
      <c r="B118" t="s">
        <v>151</v>
      </c>
    </row>
    <row r="119" spans="1:14" x14ac:dyDescent="0.25">
      <c r="A119" t="str">
        <f t="shared" si="54"/>
        <v>12h00</v>
      </c>
      <c r="B119" t="s">
        <v>152</v>
      </c>
      <c r="C119" s="45" t="s">
        <v>101</v>
      </c>
      <c r="D119" t="str">
        <f>+$B$17</f>
        <v>vEmmanis U</v>
      </c>
      <c r="E119" s="56" t="str">
        <f>+$B$12</f>
        <v>Meier H</v>
      </c>
      <c r="F119" s="96" t="str">
        <f>+$B$15</f>
        <v>Scholtz U</v>
      </c>
      <c r="G119" t="s">
        <v>970</v>
      </c>
      <c r="H119" t="s">
        <v>970</v>
      </c>
      <c r="I119" s="53" t="str">
        <f>+$B$8</f>
        <v>Fivas M</v>
      </c>
      <c r="J119" t="s">
        <v>970</v>
      </c>
      <c r="K119" s="45" t="s">
        <v>962</v>
      </c>
      <c r="L119" s="95" t="str">
        <f>+$B$9</f>
        <v>Harris R</v>
      </c>
      <c r="M119" t="s">
        <v>970</v>
      </c>
      <c r="N119" s="52" t="str">
        <f>+$B$7</f>
        <v>Vermaak D</v>
      </c>
    </row>
    <row r="120" spans="1:14" x14ac:dyDescent="0.25">
      <c r="A120" t="str">
        <f t="shared" si="54"/>
        <v>12h35</v>
      </c>
      <c r="B120" t="s">
        <v>153</v>
      </c>
    </row>
    <row r="121" spans="1:14" x14ac:dyDescent="0.25">
      <c r="A121" t="str">
        <f t="shared" si="54"/>
        <v>12h45</v>
      </c>
      <c r="B121" t="s">
        <v>154</v>
      </c>
      <c r="C121" s="970" t="str">
        <f>+$B$10</f>
        <v>v Niekerk P</v>
      </c>
      <c r="D121" t="s">
        <v>973</v>
      </c>
      <c r="E121" s="3" t="str">
        <f>+$B$16</f>
        <v>JvRensburg J</v>
      </c>
      <c r="F121" s="45" t="s">
        <v>101</v>
      </c>
      <c r="G121" s="51" t="str">
        <f>+$B$6</f>
        <v>Beneke J</v>
      </c>
      <c r="H121" t="s">
        <v>973</v>
      </c>
      <c r="I121" s="905" t="str">
        <f>+$B$14</f>
        <v>Gezernik R</v>
      </c>
      <c r="J121" s="45" t="s">
        <v>962</v>
      </c>
      <c r="K121" s="56" t="str">
        <f>+$B$12</f>
        <v>Meier H</v>
      </c>
      <c r="L121" t="s">
        <v>973</v>
      </c>
      <c r="M121" s="53" t="str">
        <f>+$B$8</f>
        <v>Fivas M</v>
      </c>
      <c r="N121" t="s">
        <v>973</v>
      </c>
    </row>
    <row r="122" spans="1:14" x14ac:dyDescent="0.25">
      <c r="A122" t="str">
        <f t="shared" si="54"/>
        <v>13h20</v>
      </c>
      <c r="B122" t="s">
        <v>155</v>
      </c>
    </row>
    <row r="123" spans="1:14" x14ac:dyDescent="0.25">
      <c r="A123" t="str">
        <f t="shared" si="54"/>
        <v>13h25</v>
      </c>
      <c r="B123" t="s">
        <v>156</v>
      </c>
      <c r="C123" s="45" t="s">
        <v>101</v>
      </c>
      <c r="D123" s="3" t="str">
        <f>+$B$13</f>
        <v>Miles C</v>
      </c>
      <c r="E123" t="s">
        <v>978</v>
      </c>
      <c r="F123" s="55" t="str">
        <f>+$B$11</f>
        <v>Brunette D</v>
      </c>
      <c r="G123" t="s">
        <v>978</v>
      </c>
      <c r="H123" s="95" t="str">
        <f>+$B$9</f>
        <v>Harris R</v>
      </c>
      <c r="I123" s="45" t="s">
        <v>962</v>
      </c>
      <c r="J123" s="52" t="str">
        <f>+$B$7</f>
        <v>Vermaak D</v>
      </c>
      <c r="K123" t="s">
        <v>978</v>
      </c>
      <c r="L123" t="str">
        <f>+$B$17</f>
        <v>vEmmanis U</v>
      </c>
      <c r="M123" t="s">
        <v>978</v>
      </c>
      <c r="N123" s="96" t="str">
        <f>+$B$15</f>
        <v>Scholtz U</v>
      </c>
    </row>
    <row r="125" spans="1:14" ht="18.75" x14ac:dyDescent="0.3">
      <c r="A125" s="911" t="s">
        <v>1003</v>
      </c>
    </row>
    <row r="127" spans="1:14" x14ac:dyDescent="0.25">
      <c r="A127" t="s">
        <v>981</v>
      </c>
    </row>
    <row r="128" spans="1:14" x14ac:dyDescent="0.25">
      <c r="A128" t="s">
        <v>984</v>
      </c>
    </row>
    <row r="129" spans="1:22" x14ac:dyDescent="0.25">
      <c r="A129" t="s">
        <v>985</v>
      </c>
    </row>
    <row r="130" spans="1:22" x14ac:dyDescent="0.25">
      <c r="A130" t="s">
        <v>202</v>
      </c>
    </row>
    <row r="131" spans="1:22" x14ac:dyDescent="0.25">
      <c r="A131" t="s">
        <v>203</v>
      </c>
    </row>
    <row r="132" spans="1:22" x14ac:dyDescent="0.25">
      <c r="A132" t="s">
        <v>986</v>
      </c>
    </row>
    <row r="134" spans="1:22" ht="46.5" x14ac:dyDescent="0.7">
      <c r="A134" s="484" t="s">
        <v>996</v>
      </c>
    </row>
    <row r="135" spans="1:22" x14ac:dyDescent="0.25">
      <c r="A135" s="912"/>
    </row>
    <row r="136" spans="1:22" x14ac:dyDescent="0.25">
      <c r="A136" s="10" t="s">
        <v>3</v>
      </c>
      <c r="B136" s="13" t="s">
        <v>4</v>
      </c>
      <c r="C136" s="4" t="s">
        <v>269</v>
      </c>
      <c r="D136" s="131" t="s">
        <v>270</v>
      </c>
      <c r="E136" s="116" t="s">
        <v>271</v>
      </c>
      <c r="F136" s="116" t="s">
        <v>213</v>
      </c>
      <c r="G136" s="210" t="s">
        <v>272</v>
      </c>
      <c r="H136" s="211" t="s">
        <v>273</v>
      </c>
      <c r="I136" s="212" t="s">
        <v>274</v>
      </c>
      <c r="J136" s="116" t="s">
        <v>213</v>
      </c>
      <c r="K136" s="213" t="s">
        <v>136</v>
      </c>
      <c r="L136" s="121" t="s">
        <v>275</v>
      </c>
      <c r="M136" s="214" t="s">
        <v>276</v>
      </c>
      <c r="N136" s="215" t="s">
        <v>213</v>
      </c>
      <c r="O136" s="216" t="s">
        <v>277</v>
      </c>
      <c r="P136" s="158" t="s">
        <v>278</v>
      </c>
      <c r="Q136" s="124" t="s">
        <v>221</v>
      </c>
      <c r="R136" s="125" t="s">
        <v>211</v>
      </c>
      <c r="S136" s="126" t="s">
        <v>222</v>
      </c>
      <c r="T136" s="124" t="s">
        <v>279</v>
      </c>
      <c r="U136" s="49"/>
      <c r="V136" s="49"/>
    </row>
    <row r="137" spans="1:22" x14ac:dyDescent="0.25">
      <c r="A137" s="10" t="s">
        <v>3</v>
      </c>
      <c r="B137" s="13" t="s">
        <v>4</v>
      </c>
      <c r="C137" s="4">
        <v>7</v>
      </c>
      <c r="D137" s="4">
        <v>182</v>
      </c>
      <c r="E137" s="143">
        <v>41983</v>
      </c>
      <c r="F137" s="203">
        <v>42035</v>
      </c>
      <c r="G137" s="217">
        <v>1</v>
      </c>
      <c r="H137" s="4">
        <v>-2</v>
      </c>
      <c r="I137" s="4">
        <v>-1</v>
      </c>
      <c r="J137" s="218">
        <v>42161</v>
      </c>
      <c r="K137" s="47">
        <v>0</v>
      </c>
      <c r="L137" s="4">
        <v>0</v>
      </c>
      <c r="M137" s="4">
        <v>-1</v>
      </c>
      <c r="N137" s="219" t="s">
        <v>280</v>
      </c>
      <c r="O137" s="220">
        <v>0</v>
      </c>
      <c r="P137" s="220">
        <v>-1</v>
      </c>
      <c r="Q137" s="134">
        <v>8</v>
      </c>
      <c r="R137" s="47">
        <v>-4</v>
      </c>
      <c r="S137" s="135">
        <v>-0.5</v>
      </c>
      <c r="T137" s="136">
        <v>7.5</v>
      </c>
      <c r="U137" s="49"/>
      <c r="V137" s="49"/>
    </row>
    <row r="138" spans="1:22" x14ac:dyDescent="0.25">
      <c r="A138" s="10" t="s">
        <v>3</v>
      </c>
      <c r="B138" s="13" t="s">
        <v>4</v>
      </c>
      <c r="C138" s="4" t="s">
        <v>269</v>
      </c>
      <c r="D138" s="131" t="s">
        <v>270</v>
      </c>
      <c r="E138" s="116" t="s">
        <v>271</v>
      </c>
      <c r="F138" s="116" t="s">
        <v>213</v>
      </c>
      <c r="G138" s="210" t="s">
        <v>281</v>
      </c>
      <c r="H138" s="221" t="s">
        <v>137</v>
      </c>
      <c r="I138" s="158" t="s">
        <v>282</v>
      </c>
      <c r="J138" s="222" t="s">
        <v>283</v>
      </c>
      <c r="K138" s="116" t="s">
        <v>213</v>
      </c>
      <c r="L138" s="167" t="s">
        <v>284</v>
      </c>
      <c r="M138" s="223" t="s">
        <v>285</v>
      </c>
      <c r="N138" s="224" t="s">
        <v>118</v>
      </c>
      <c r="O138" s="225" t="s">
        <v>286</v>
      </c>
      <c r="P138" s="225" t="s">
        <v>137</v>
      </c>
      <c r="Q138" s="124" t="s">
        <v>221</v>
      </c>
      <c r="R138" s="125" t="s">
        <v>211</v>
      </c>
      <c r="S138" s="226" t="s">
        <v>222</v>
      </c>
      <c r="T138" s="124" t="s">
        <v>279</v>
      </c>
      <c r="U138" s="49"/>
      <c r="V138" s="227"/>
    </row>
    <row r="139" spans="1:22" x14ac:dyDescent="0.25">
      <c r="A139" s="10" t="s">
        <v>3</v>
      </c>
      <c r="B139" s="13" t="s">
        <v>4</v>
      </c>
      <c r="C139" s="4">
        <v>7</v>
      </c>
      <c r="D139" s="183">
        <v>7.5</v>
      </c>
      <c r="E139" s="143">
        <v>42184</v>
      </c>
      <c r="F139" s="9" t="s">
        <v>280</v>
      </c>
      <c r="G139" s="228">
        <v>0</v>
      </c>
      <c r="H139" s="220">
        <v>1</v>
      </c>
      <c r="I139" s="220">
        <v>0</v>
      </c>
      <c r="J139" s="220">
        <v>1</v>
      </c>
      <c r="K139" s="128" t="s">
        <v>287</v>
      </c>
      <c r="L139" s="4">
        <v>0</v>
      </c>
      <c r="M139" s="4">
        <v>0</v>
      </c>
      <c r="N139" s="133">
        <v>-1</v>
      </c>
      <c r="O139" s="4">
        <v>0</v>
      </c>
      <c r="P139" s="4">
        <v>-2</v>
      </c>
      <c r="Q139" s="134">
        <v>9</v>
      </c>
      <c r="R139" s="47">
        <v>-1</v>
      </c>
      <c r="S139" s="135">
        <v>-0.1111111111111111</v>
      </c>
      <c r="T139" s="229">
        <v>7.6111111111111107</v>
      </c>
      <c r="U139" s="49"/>
      <c r="V139" s="227"/>
    </row>
    <row r="140" spans="1:22" x14ac:dyDescent="0.25">
      <c r="A140" s="10" t="s">
        <v>3</v>
      </c>
      <c r="B140" s="13" t="s">
        <v>4</v>
      </c>
      <c r="C140" s="4" t="s">
        <v>269</v>
      </c>
      <c r="D140" s="131" t="s">
        <v>270</v>
      </c>
      <c r="E140" s="116" t="s">
        <v>271</v>
      </c>
      <c r="F140" s="116" t="s">
        <v>213</v>
      </c>
      <c r="G140" s="230" t="s">
        <v>288</v>
      </c>
      <c r="H140" s="225" t="s">
        <v>137</v>
      </c>
      <c r="I140" s="167" t="s">
        <v>284</v>
      </c>
      <c r="J140" s="165" t="s">
        <v>118</v>
      </c>
      <c r="K140" s="231" t="s">
        <v>285</v>
      </c>
      <c r="L140" s="232" t="s">
        <v>288</v>
      </c>
      <c r="M140" s="116" t="s">
        <v>213</v>
      </c>
      <c r="N140" s="147" t="s">
        <v>251</v>
      </c>
      <c r="O140" s="233" t="s">
        <v>137</v>
      </c>
      <c r="P140" s="234" t="s">
        <v>118</v>
      </c>
      <c r="Q140" s="124" t="s">
        <v>221</v>
      </c>
      <c r="R140" s="125" t="s">
        <v>211</v>
      </c>
      <c r="S140" s="126" t="s">
        <v>222</v>
      </c>
      <c r="T140" s="124" t="s">
        <v>279</v>
      </c>
      <c r="U140" s="235"/>
      <c r="V140" s="235"/>
    </row>
    <row r="141" spans="1:22" x14ac:dyDescent="0.25">
      <c r="A141" s="10" t="s">
        <v>3</v>
      </c>
      <c r="B141" s="13" t="s">
        <v>4</v>
      </c>
      <c r="C141" s="47">
        <v>7</v>
      </c>
      <c r="D141" s="183">
        <v>7.6111111111111107</v>
      </c>
      <c r="E141" s="143">
        <v>42272</v>
      </c>
      <c r="F141" s="128" t="s">
        <v>287</v>
      </c>
      <c r="G141" s="133">
        <v>1</v>
      </c>
      <c r="H141" s="47">
        <v>-2</v>
      </c>
      <c r="I141" s="47">
        <v>0</v>
      </c>
      <c r="J141" s="47">
        <v>1</v>
      </c>
      <c r="K141" s="47">
        <v>2</v>
      </c>
      <c r="L141" s="47">
        <v>1</v>
      </c>
      <c r="M141" s="132" t="s">
        <v>289</v>
      </c>
      <c r="N141" s="133">
        <v>0</v>
      </c>
      <c r="O141" s="4">
        <v>1</v>
      </c>
      <c r="P141" s="4">
        <v>1</v>
      </c>
      <c r="Q141" s="134">
        <v>9</v>
      </c>
      <c r="R141" s="47">
        <v>5</v>
      </c>
      <c r="S141" s="135">
        <v>0.55555555555555558</v>
      </c>
      <c r="T141" s="156">
        <v>7.0555555555555554</v>
      </c>
      <c r="U141" s="236"/>
      <c r="V141" s="171"/>
    </row>
    <row r="142" spans="1:22" x14ac:dyDescent="0.25">
      <c r="A142" s="10" t="s">
        <v>3</v>
      </c>
      <c r="B142" s="13" t="s">
        <v>4</v>
      </c>
      <c r="C142" s="4" t="s">
        <v>269</v>
      </c>
      <c r="D142" s="131" t="s">
        <v>270</v>
      </c>
      <c r="E142" s="116" t="s">
        <v>271</v>
      </c>
      <c r="F142" s="116" t="s">
        <v>213</v>
      </c>
      <c r="G142" s="237" t="s">
        <v>138</v>
      </c>
      <c r="H142" s="238" t="s">
        <v>290</v>
      </c>
      <c r="I142" s="233" t="s">
        <v>143</v>
      </c>
      <c r="J142" s="149" t="s">
        <v>137</v>
      </c>
      <c r="K142" s="204" t="s">
        <v>118</v>
      </c>
      <c r="L142" s="239" t="s">
        <v>138</v>
      </c>
      <c r="M142" s="149" t="s">
        <v>143</v>
      </c>
      <c r="N142" s="116" t="s">
        <v>213</v>
      </c>
      <c r="O142" s="174" t="s">
        <v>136</v>
      </c>
      <c r="P142" s="240" t="s">
        <v>277</v>
      </c>
      <c r="Q142" s="124" t="s">
        <v>221</v>
      </c>
      <c r="R142" s="125" t="s">
        <v>211</v>
      </c>
      <c r="S142" s="126" t="s">
        <v>222</v>
      </c>
      <c r="T142" s="124" t="s">
        <v>279</v>
      </c>
      <c r="U142" s="235"/>
      <c r="V142" s="235"/>
    </row>
    <row r="143" spans="1:22" x14ac:dyDescent="0.25">
      <c r="A143" s="10" t="s">
        <v>3</v>
      </c>
      <c r="B143" s="13" t="s">
        <v>4</v>
      </c>
      <c r="C143" s="47">
        <v>7</v>
      </c>
      <c r="D143" s="183">
        <v>7.0555555555555554</v>
      </c>
      <c r="E143" s="143">
        <v>42343</v>
      </c>
      <c r="F143" s="132" t="s">
        <v>289</v>
      </c>
      <c r="G143" s="133">
        <v>0</v>
      </c>
      <c r="H143" s="4">
        <v>-2</v>
      </c>
      <c r="I143" s="4">
        <v>0</v>
      </c>
      <c r="J143" s="4">
        <v>-1</v>
      </c>
      <c r="K143" s="4">
        <v>1</v>
      </c>
      <c r="L143" s="4">
        <v>2</v>
      </c>
      <c r="M143" s="4">
        <v>-2</v>
      </c>
      <c r="N143" s="132">
        <v>42406</v>
      </c>
      <c r="O143" s="47">
        <v>-2</v>
      </c>
      <c r="P143" s="47">
        <v>0</v>
      </c>
      <c r="Q143" s="134">
        <v>9</v>
      </c>
      <c r="R143" s="47">
        <v>-4</v>
      </c>
      <c r="S143" s="135">
        <v>-0.44444444444444442</v>
      </c>
      <c r="T143" s="156">
        <v>7.5</v>
      </c>
      <c r="U143" s="241"/>
      <c r="V143" s="171"/>
    </row>
    <row r="144" spans="1:22" x14ac:dyDescent="0.25">
      <c r="A144" s="10" t="s">
        <v>3</v>
      </c>
      <c r="B144" s="13" t="s">
        <v>4</v>
      </c>
      <c r="C144" s="4" t="s">
        <v>269</v>
      </c>
      <c r="D144" s="131" t="s">
        <v>270</v>
      </c>
      <c r="E144" s="116" t="s">
        <v>271</v>
      </c>
      <c r="F144" s="116" t="s">
        <v>213</v>
      </c>
      <c r="G144" s="240" t="s">
        <v>291</v>
      </c>
      <c r="H144" s="240" t="s">
        <v>292</v>
      </c>
      <c r="I144" s="240" t="s">
        <v>245</v>
      </c>
      <c r="J144" s="174" t="s">
        <v>137</v>
      </c>
      <c r="K144" s="131" t="s">
        <v>213</v>
      </c>
      <c r="L144" s="174" t="s">
        <v>251</v>
      </c>
      <c r="M144" s="242" t="s">
        <v>276</v>
      </c>
      <c r="N144" s="174" t="s">
        <v>251</v>
      </c>
      <c r="O144" s="243" t="s">
        <v>273</v>
      </c>
      <c r="P144" s="243" t="s">
        <v>273</v>
      </c>
      <c r="Q144" s="124" t="s">
        <v>221</v>
      </c>
      <c r="R144" s="125" t="s">
        <v>211</v>
      </c>
      <c r="S144" s="126" t="s">
        <v>222</v>
      </c>
      <c r="T144" s="124" t="s">
        <v>279</v>
      </c>
      <c r="U144" s="235"/>
      <c r="V144" s="235"/>
    </row>
    <row r="145" spans="1:22" x14ac:dyDescent="0.25">
      <c r="A145" s="10" t="s">
        <v>3</v>
      </c>
      <c r="B145" s="13" t="s">
        <v>4</v>
      </c>
      <c r="C145" s="4">
        <v>7</v>
      </c>
      <c r="D145" s="142">
        <v>7.5</v>
      </c>
      <c r="E145" s="128">
        <v>42406</v>
      </c>
      <c r="F145" s="132">
        <v>42406</v>
      </c>
      <c r="G145" s="47">
        <v>0</v>
      </c>
      <c r="H145" s="47">
        <v>1</v>
      </c>
      <c r="I145" s="47">
        <v>1</v>
      </c>
      <c r="J145" s="47">
        <v>-2</v>
      </c>
      <c r="K145" s="244" t="s">
        <v>293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134">
        <v>9</v>
      </c>
      <c r="R145" s="47">
        <v>0</v>
      </c>
      <c r="S145" s="135">
        <v>0</v>
      </c>
      <c r="T145" s="156">
        <v>7.5</v>
      </c>
      <c r="U145" s="241"/>
      <c r="V145" s="171"/>
    </row>
    <row r="146" spans="1:22" x14ac:dyDescent="0.25">
      <c r="A146" s="245" t="s">
        <v>3</v>
      </c>
      <c r="B146" s="6" t="s">
        <v>4</v>
      </c>
      <c r="C146" s="4" t="s">
        <v>269</v>
      </c>
      <c r="D146" s="131" t="s">
        <v>270</v>
      </c>
      <c r="E146" s="116" t="s">
        <v>271</v>
      </c>
      <c r="F146" s="116" t="s">
        <v>213</v>
      </c>
      <c r="G146" s="242" t="s">
        <v>276</v>
      </c>
      <c r="H146" s="246" t="s">
        <v>251</v>
      </c>
      <c r="I146" s="247" t="s">
        <v>118</v>
      </c>
      <c r="J146" s="111"/>
      <c r="K146" s="248"/>
      <c r="L146" s="197"/>
      <c r="M146" s="197"/>
      <c r="N146" s="197"/>
      <c r="O146" s="197"/>
      <c r="P146" s="197"/>
      <c r="Q146" s="124" t="s">
        <v>221</v>
      </c>
      <c r="R146" s="125" t="s">
        <v>211</v>
      </c>
      <c r="S146" s="126" t="s">
        <v>222</v>
      </c>
      <c r="T146" s="124" t="s">
        <v>279</v>
      </c>
      <c r="U146" s="235" t="s">
        <v>230</v>
      </c>
      <c r="V146" s="235" t="s">
        <v>231</v>
      </c>
    </row>
    <row r="147" spans="1:22" x14ac:dyDescent="0.25">
      <c r="A147" s="245" t="s">
        <v>3</v>
      </c>
      <c r="B147" s="6" t="s">
        <v>4</v>
      </c>
      <c r="C147" s="249">
        <v>8</v>
      </c>
      <c r="D147" s="183">
        <v>7.5</v>
      </c>
      <c r="E147" s="203">
        <v>42464</v>
      </c>
      <c r="F147" s="244" t="s">
        <v>293</v>
      </c>
      <c r="G147" s="250">
        <v>0</v>
      </c>
      <c r="H147" s="250">
        <v>4</v>
      </c>
      <c r="I147" s="250">
        <v>0</v>
      </c>
      <c r="J147" s="111"/>
      <c r="K147" s="248"/>
      <c r="L147" s="197"/>
      <c r="M147" s="197"/>
      <c r="N147" s="197"/>
      <c r="O147" s="197"/>
      <c r="P147" s="197"/>
      <c r="Q147" s="134">
        <v>3</v>
      </c>
      <c r="R147" s="47">
        <v>4</v>
      </c>
      <c r="S147" s="135">
        <v>1.3333333333333333</v>
      </c>
      <c r="T147" s="156">
        <v>6.166666666666667</v>
      </c>
      <c r="U147" s="241">
        <v>7.5</v>
      </c>
      <c r="V147" s="171">
        <v>1.333333333333333</v>
      </c>
    </row>
    <row r="148" spans="1:22" x14ac:dyDescent="0.25">
      <c r="A148" s="10" t="s">
        <v>232</v>
      </c>
      <c r="B148" s="254" t="s">
        <v>11</v>
      </c>
      <c r="C148" s="4" t="s">
        <v>269</v>
      </c>
      <c r="D148" s="131" t="s">
        <v>270</v>
      </c>
      <c r="E148" s="116" t="s">
        <v>271</v>
      </c>
      <c r="F148" s="116" t="s">
        <v>213</v>
      </c>
      <c r="G148" s="255" t="s">
        <v>273</v>
      </c>
      <c r="H148" s="256" t="s">
        <v>299</v>
      </c>
      <c r="I148" s="257" t="s">
        <v>143</v>
      </c>
      <c r="J148" s="215" t="s">
        <v>213</v>
      </c>
      <c r="K148" s="212" t="s">
        <v>143</v>
      </c>
      <c r="L148" s="120" t="s">
        <v>294</v>
      </c>
      <c r="M148" s="116" t="s">
        <v>213</v>
      </c>
      <c r="N148" s="258" t="s">
        <v>300</v>
      </c>
      <c r="O148" s="258" t="s">
        <v>301</v>
      </c>
      <c r="Q148" s="124" t="s">
        <v>221</v>
      </c>
      <c r="R148" s="125" t="s">
        <v>211</v>
      </c>
      <c r="S148" s="126" t="s">
        <v>222</v>
      </c>
      <c r="T148" s="124" t="s">
        <v>279</v>
      </c>
      <c r="U148" s="26"/>
      <c r="V148" s="26"/>
    </row>
    <row r="149" spans="1:22" x14ac:dyDescent="0.25">
      <c r="A149" s="10" t="s">
        <v>232</v>
      </c>
      <c r="B149" s="254" t="s">
        <v>11</v>
      </c>
      <c r="C149" s="4">
        <v>8</v>
      </c>
      <c r="D149" s="4"/>
      <c r="E149" s="143">
        <v>42056</v>
      </c>
      <c r="F149" s="203">
        <v>42014</v>
      </c>
      <c r="G149" s="217">
        <v>-1</v>
      </c>
      <c r="H149" s="131">
        <v>-2</v>
      </c>
      <c r="I149" s="131">
        <v>1</v>
      </c>
      <c r="J149" s="259">
        <v>42035</v>
      </c>
      <c r="K149" s="131">
        <v>-1</v>
      </c>
      <c r="L149" s="4">
        <v>-1</v>
      </c>
      <c r="M149" s="260">
        <v>42042</v>
      </c>
      <c r="N149" s="131">
        <v>-1</v>
      </c>
      <c r="O149" s="131">
        <v>-2</v>
      </c>
      <c r="Q149" s="134">
        <v>7</v>
      </c>
      <c r="R149" s="47">
        <v>-7</v>
      </c>
      <c r="S149" s="135">
        <v>-1</v>
      </c>
      <c r="T149" s="136">
        <v>9</v>
      </c>
      <c r="U149" s="26"/>
      <c r="V149" s="26"/>
    </row>
    <row r="150" spans="1:22" x14ac:dyDescent="0.25">
      <c r="A150" s="10" t="s">
        <v>232</v>
      </c>
      <c r="B150" s="254" t="s">
        <v>11</v>
      </c>
      <c r="C150" s="4" t="s">
        <v>269</v>
      </c>
      <c r="D150" s="131" t="s">
        <v>270</v>
      </c>
      <c r="E150" s="116" t="s">
        <v>271</v>
      </c>
      <c r="F150" s="116" t="s">
        <v>213</v>
      </c>
      <c r="G150" s="261" t="s">
        <v>137</v>
      </c>
      <c r="H150" s="262" t="s">
        <v>216</v>
      </c>
      <c r="I150" s="263" t="s">
        <v>302</v>
      </c>
      <c r="J150" s="264" t="s">
        <v>213</v>
      </c>
      <c r="K150" s="265" t="s">
        <v>143</v>
      </c>
      <c r="L150" s="266" t="s">
        <v>217</v>
      </c>
      <c r="M150" s="267" t="s">
        <v>303</v>
      </c>
      <c r="N150" s="265" t="s">
        <v>304</v>
      </c>
      <c r="O150" s="116" t="s">
        <v>213</v>
      </c>
      <c r="P150" s="243" t="s">
        <v>122</v>
      </c>
      <c r="Q150" s="124" t="s">
        <v>221</v>
      </c>
      <c r="R150" s="125" t="s">
        <v>211</v>
      </c>
      <c r="S150" s="126" t="s">
        <v>222</v>
      </c>
      <c r="T150" s="124" t="s">
        <v>279</v>
      </c>
      <c r="U150" s="26"/>
      <c r="V150" s="26"/>
    </row>
    <row r="151" spans="1:22" x14ac:dyDescent="0.25">
      <c r="A151" s="10" t="s">
        <v>232</v>
      </c>
      <c r="B151" s="254" t="s">
        <v>11</v>
      </c>
      <c r="C151" s="4">
        <v>8</v>
      </c>
      <c r="D151" s="183">
        <v>9</v>
      </c>
      <c r="E151" s="143">
        <v>42042</v>
      </c>
      <c r="F151" s="143">
        <v>42056</v>
      </c>
      <c r="G151" s="129">
        <v>0</v>
      </c>
      <c r="H151" s="130">
        <v>0</v>
      </c>
      <c r="I151" s="130">
        <v>0</v>
      </c>
      <c r="J151" s="268">
        <v>42140</v>
      </c>
      <c r="K151" s="4">
        <v>2</v>
      </c>
      <c r="L151" s="4">
        <v>0</v>
      </c>
      <c r="M151" s="4">
        <v>0</v>
      </c>
      <c r="N151" s="4">
        <v>1</v>
      </c>
      <c r="O151" s="218">
        <v>42161</v>
      </c>
      <c r="P151" s="47">
        <v>0</v>
      </c>
      <c r="Q151" s="134">
        <v>8</v>
      </c>
      <c r="R151" s="47">
        <v>3</v>
      </c>
      <c r="S151" s="135">
        <v>0.375</v>
      </c>
      <c r="T151" s="229">
        <v>8.625</v>
      </c>
      <c r="U151" s="26"/>
      <c r="V151" s="26"/>
    </row>
    <row r="152" spans="1:22" x14ac:dyDescent="0.25">
      <c r="A152" s="10" t="s">
        <v>232</v>
      </c>
      <c r="B152" s="254" t="s">
        <v>11</v>
      </c>
      <c r="C152" s="4" t="s">
        <v>269</v>
      </c>
      <c r="D152" s="131" t="s">
        <v>270</v>
      </c>
      <c r="E152" s="116" t="s">
        <v>271</v>
      </c>
      <c r="F152" s="116" t="s">
        <v>213</v>
      </c>
      <c r="G152" s="269" t="s">
        <v>305</v>
      </c>
      <c r="H152" s="258" t="s">
        <v>143</v>
      </c>
      <c r="I152" s="221" t="s">
        <v>306</v>
      </c>
      <c r="J152" s="264" t="s">
        <v>213</v>
      </c>
      <c r="K152" s="121" t="s">
        <v>307</v>
      </c>
      <c r="L152" s="270" t="s">
        <v>308</v>
      </c>
      <c r="M152" s="158" t="s">
        <v>309</v>
      </c>
      <c r="N152" s="271" t="s">
        <v>282</v>
      </c>
      <c r="O152" s="191" t="s">
        <v>228</v>
      </c>
      <c r="P152" s="221" t="s">
        <v>143</v>
      </c>
      <c r="Q152" s="124" t="s">
        <v>221</v>
      </c>
      <c r="R152" s="125" t="s">
        <v>211</v>
      </c>
      <c r="S152" s="126" t="s">
        <v>222</v>
      </c>
      <c r="T152" s="124" t="s">
        <v>279</v>
      </c>
      <c r="U152" s="272"/>
      <c r="V152" s="272"/>
    </row>
    <row r="153" spans="1:22" x14ac:dyDescent="0.25">
      <c r="A153" s="10" t="s">
        <v>232</v>
      </c>
      <c r="B153" s="254" t="s">
        <v>11</v>
      </c>
      <c r="C153" s="4">
        <v>9</v>
      </c>
      <c r="D153" s="183">
        <v>8.625</v>
      </c>
      <c r="E153" s="143">
        <v>42161</v>
      </c>
      <c r="F153" s="218">
        <v>42161</v>
      </c>
      <c r="G153" s="273">
        <v>1</v>
      </c>
      <c r="H153" s="4">
        <v>0</v>
      </c>
      <c r="I153" s="4">
        <v>0</v>
      </c>
      <c r="J153" s="274" t="s">
        <v>280</v>
      </c>
      <c r="K153" s="4">
        <v>1</v>
      </c>
      <c r="L153" s="4">
        <v>1</v>
      </c>
      <c r="M153" s="4">
        <v>0</v>
      </c>
      <c r="N153" s="220">
        <v>1</v>
      </c>
      <c r="O153" s="4">
        <v>-1</v>
      </c>
      <c r="P153" s="4">
        <v>2</v>
      </c>
      <c r="Q153" s="134">
        <v>9</v>
      </c>
      <c r="R153" s="47">
        <v>5</v>
      </c>
      <c r="S153" s="135">
        <v>0.55555555555555558</v>
      </c>
      <c r="T153" s="229">
        <v>8.0694444444444446</v>
      </c>
      <c r="U153" s="272"/>
      <c r="V153" s="272"/>
    </row>
    <row r="154" spans="1:22" x14ac:dyDescent="0.25">
      <c r="A154" s="10" t="s">
        <v>232</v>
      </c>
      <c r="B154" s="13" t="s">
        <v>11</v>
      </c>
      <c r="C154" s="4" t="s">
        <v>269</v>
      </c>
      <c r="D154" s="131" t="s">
        <v>270</v>
      </c>
      <c r="E154" s="116" t="s">
        <v>271</v>
      </c>
      <c r="F154" s="116" t="s">
        <v>213</v>
      </c>
      <c r="G154" s="275" t="s">
        <v>144</v>
      </c>
      <c r="H154" s="222" t="s">
        <v>219</v>
      </c>
      <c r="I154" s="256" t="s">
        <v>308</v>
      </c>
      <c r="J154" s="276" t="s">
        <v>213</v>
      </c>
      <c r="K154" s="121" t="s">
        <v>310</v>
      </c>
      <c r="L154" s="159" t="s">
        <v>240</v>
      </c>
      <c r="M154" s="216" t="s">
        <v>217</v>
      </c>
      <c r="N154" s="121" t="s">
        <v>140</v>
      </c>
      <c r="O154" s="137" t="s">
        <v>275</v>
      </c>
      <c r="P154" s="166" t="s">
        <v>118</v>
      </c>
      <c r="Q154" s="124" t="s">
        <v>221</v>
      </c>
      <c r="R154" s="125" t="s">
        <v>211</v>
      </c>
      <c r="S154" s="126" t="s">
        <v>222</v>
      </c>
      <c r="T154" s="124" t="s">
        <v>279</v>
      </c>
      <c r="U154" s="272"/>
      <c r="V154" s="272"/>
    </row>
    <row r="155" spans="1:22" x14ac:dyDescent="0.25">
      <c r="A155" s="10" t="s">
        <v>232</v>
      </c>
      <c r="B155" s="13" t="s">
        <v>11</v>
      </c>
      <c r="C155" s="4">
        <v>8</v>
      </c>
      <c r="D155" s="183">
        <v>8.0694444444444446</v>
      </c>
      <c r="E155" s="128">
        <v>42184</v>
      </c>
      <c r="F155" s="9" t="s">
        <v>280</v>
      </c>
      <c r="G155" s="133">
        <v>1</v>
      </c>
      <c r="H155" s="4">
        <v>1</v>
      </c>
      <c r="I155" s="4">
        <v>-1</v>
      </c>
      <c r="J155" s="277">
        <v>42271</v>
      </c>
      <c r="K155" s="47">
        <v>1</v>
      </c>
      <c r="L155" s="47">
        <v>-1</v>
      </c>
      <c r="M155" s="47">
        <v>1</v>
      </c>
      <c r="N155" s="47">
        <v>1</v>
      </c>
      <c r="O155" s="47">
        <v>0</v>
      </c>
      <c r="P155" s="47">
        <v>0</v>
      </c>
      <c r="Q155" s="134">
        <v>9</v>
      </c>
      <c r="R155" s="47">
        <v>3</v>
      </c>
      <c r="S155" s="135">
        <v>0.33333333333333331</v>
      </c>
      <c r="T155" s="229">
        <v>7.7361111111111116</v>
      </c>
      <c r="U155" s="111"/>
      <c r="V155" s="111"/>
    </row>
    <row r="156" spans="1:22" x14ac:dyDescent="0.25">
      <c r="A156" s="10" t="s">
        <v>232</v>
      </c>
      <c r="B156" s="13" t="s">
        <v>11</v>
      </c>
      <c r="C156" s="4" t="s">
        <v>269</v>
      </c>
      <c r="D156" s="131" t="s">
        <v>270</v>
      </c>
      <c r="E156" s="116" t="s">
        <v>271</v>
      </c>
      <c r="F156" s="116" t="s">
        <v>213</v>
      </c>
      <c r="G156" s="278" t="s">
        <v>122</v>
      </c>
      <c r="H156" s="225" t="s">
        <v>137</v>
      </c>
      <c r="I156" s="279" t="s">
        <v>288</v>
      </c>
      <c r="J156" s="280" t="s">
        <v>118</v>
      </c>
      <c r="K156" s="159" t="s">
        <v>311</v>
      </c>
      <c r="L156" s="225" t="s">
        <v>286</v>
      </c>
      <c r="M156" s="223" t="s">
        <v>285</v>
      </c>
      <c r="N156" s="225" t="s">
        <v>122</v>
      </c>
      <c r="O156" s="279" t="s">
        <v>288</v>
      </c>
      <c r="P156" s="165" t="s">
        <v>118</v>
      </c>
      <c r="Q156" s="124" t="s">
        <v>221</v>
      </c>
      <c r="R156" s="125" t="s">
        <v>211</v>
      </c>
      <c r="S156" s="126" t="s">
        <v>222</v>
      </c>
      <c r="T156" s="124" t="s">
        <v>279</v>
      </c>
      <c r="U156" s="153"/>
      <c r="V156" s="153"/>
    </row>
    <row r="157" spans="1:22" x14ac:dyDescent="0.25">
      <c r="A157" s="10" t="s">
        <v>232</v>
      </c>
      <c r="B157" s="13" t="s">
        <v>11</v>
      </c>
      <c r="C157" s="4">
        <v>8</v>
      </c>
      <c r="D157" s="183">
        <v>7.7361111111111116</v>
      </c>
      <c r="E157" s="143">
        <v>42271</v>
      </c>
      <c r="F157" s="128" t="s">
        <v>287</v>
      </c>
      <c r="G157" s="133">
        <v>0</v>
      </c>
      <c r="H157" s="4">
        <v>-1</v>
      </c>
      <c r="I157" s="4">
        <v>0</v>
      </c>
      <c r="J157" s="253">
        <v>0</v>
      </c>
      <c r="K157" s="4">
        <v>0</v>
      </c>
      <c r="L157" s="4">
        <v>0</v>
      </c>
      <c r="M157" s="47">
        <v>0</v>
      </c>
      <c r="N157" s="47">
        <v>0</v>
      </c>
      <c r="O157" s="47">
        <v>0</v>
      </c>
      <c r="P157" s="47">
        <v>2</v>
      </c>
      <c r="Q157" s="134">
        <v>10</v>
      </c>
      <c r="R157" s="47">
        <v>1</v>
      </c>
      <c r="S157" s="135">
        <v>0.1</v>
      </c>
      <c r="T157" s="281">
        <v>7.636111111111112</v>
      </c>
      <c r="U157" s="282"/>
      <c r="V157" s="283"/>
    </row>
    <row r="158" spans="1:22" x14ac:dyDescent="0.25">
      <c r="A158" s="10" t="s">
        <v>232</v>
      </c>
      <c r="B158" s="13" t="s">
        <v>11</v>
      </c>
      <c r="C158" s="4" t="s">
        <v>269</v>
      </c>
      <c r="D158" s="131" t="s">
        <v>270</v>
      </c>
      <c r="E158" s="116" t="s">
        <v>271</v>
      </c>
      <c r="F158" s="116" t="s">
        <v>213</v>
      </c>
      <c r="G158" s="284" t="s">
        <v>137</v>
      </c>
      <c r="H158" s="116" t="s">
        <v>213</v>
      </c>
      <c r="I158" s="185" t="s">
        <v>312</v>
      </c>
      <c r="J158" s="285" t="s">
        <v>313</v>
      </c>
      <c r="K158" s="286" t="s">
        <v>314</v>
      </c>
      <c r="L158" s="120" t="s">
        <v>315</v>
      </c>
      <c r="M158" s="149" t="s">
        <v>316</v>
      </c>
      <c r="N158" s="116" t="s">
        <v>295</v>
      </c>
      <c r="O158" s="240" t="s">
        <v>137</v>
      </c>
      <c r="P158" s="242" t="s">
        <v>118</v>
      </c>
      <c r="Q158" s="124" t="s">
        <v>221</v>
      </c>
      <c r="R158" s="125" t="s">
        <v>211</v>
      </c>
      <c r="S158" s="226" t="s">
        <v>222</v>
      </c>
      <c r="T158" s="124" t="s">
        <v>279</v>
      </c>
      <c r="U158" s="141"/>
      <c r="V158" s="153"/>
    </row>
    <row r="159" spans="1:22" x14ac:dyDescent="0.25">
      <c r="A159" s="10" t="s">
        <v>232</v>
      </c>
      <c r="B159" s="13" t="s">
        <v>11</v>
      </c>
      <c r="C159" s="47">
        <v>8</v>
      </c>
      <c r="D159" s="183">
        <v>7.636111111111112</v>
      </c>
      <c r="E159" s="287">
        <v>42272</v>
      </c>
      <c r="F159" s="128" t="s">
        <v>287</v>
      </c>
      <c r="G159" s="273">
        <v>1</v>
      </c>
      <c r="H159" s="132">
        <v>42308</v>
      </c>
      <c r="I159" s="47">
        <v>-2</v>
      </c>
      <c r="J159" s="273">
        <v>0</v>
      </c>
      <c r="K159" s="47">
        <v>0</v>
      </c>
      <c r="L159" s="47">
        <v>0</v>
      </c>
      <c r="M159" s="47">
        <v>-1</v>
      </c>
      <c r="N159" s="143" t="s">
        <v>297</v>
      </c>
      <c r="O159" s="4">
        <v>1</v>
      </c>
      <c r="P159" s="4">
        <v>0</v>
      </c>
      <c r="Q159" s="134">
        <v>8</v>
      </c>
      <c r="R159" s="47">
        <v>-1</v>
      </c>
      <c r="S159" s="135">
        <v>-0.125</v>
      </c>
      <c r="T159" s="144">
        <v>7.761111111111112</v>
      </c>
      <c r="U159" s="282"/>
      <c r="V159" s="171"/>
    </row>
    <row r="160" spans="1:22" x14ac:dyDescent="0.25">
      <c r="A160" s="10" t="s">
        <v>232</v>
      </c>
      <c r="B160" s="13" t="s">
        <v>11</v>
      </c>
      <c r="C160" s="4" t="s">
        <v>269</v>
      </c>
      <c r="D160" s="131" t="s">
        <v>270</v>
      </c>
      <c r="E160" s="116" t="s">
        <v>271</v>
      </c>
      <c r="F160" s="116" t="s">
        <v>213</v>
      </c>
      <c r="G160" s="288" t="s">
        <v>144</v>
      </c>
      <c r="H160" s="289" t="s">
        <v>143</v>
      </c>
      <c r="I160" s="246" t="s">
        <v>317</v>
      </c>
      <c r="J160" s="174" t="s">
        <v>137</v>
      </c>
      <c r="K160" s="240" t="s">
        <v>139</v>
      </c>
      <c r="L160" s="246" t="s">
        <v>298</v>
      </c>
      <c r="M160" s="116" t="s">
        <v>213</v>
      </c>
      <c r="N160" s="246" t="s">
        <v>122</v>
      </c>
      <c r="O160" s="242" t="s">
        <v>245</v>
      </c>
      <c r="P160" s="240" t="s">
        <v>277</v>
      </c>
      <c r="Q160" s="124" t="s">
        <v>221</v>
      </c>
      <c r="R160" s="125" t="s">
        <v>211</v>
      </c>
      <c r="S160" s="226" t="s">
        <v>222</v>
      </c>
      <c r="T160" s="124" t="s">
        <v>279</v>
      </c>
      <c r="U160" s="141"/>
      <c r="V160" s="153"/>
    </row>
    <row r="161" spans="1:22" x14ac:dyDescent="0.25">
      <c r="A161" s="10" t="s">
        <v>232</v>
      </c>
      <c r="B161" s="13" t="s">
        <v>11</v>
      </c>
      <c r="C161" s="47">
        <v>8</v>
      </c>
      <c r="D161" s="142">
        <v>7.761111111111112</v>
      </c>
      <c r="E161" s="9"/>
      <c r="F161" s="143" t="s">
        <v>297</v>
      </c>
      <c r="G161" s="133">
        <v>2</v>
      </c>
      <c r="H161" s="253">
        <v>3</v>
      </c>
      <c r="I161" s="4">
        <v>1</v>
      </c>
      <c r="J161" s="4">
        <v>-1</v>
      </c>
      <c r="K161" s="4">
        <v>0</v>
      </c>
      <c r="L161" s="4">
        <v>1</v>
      </c>
      <c r="M161" s="132">
        <v>42406</v>
      </c>
      <c r="N161" s="47">
        <v>2</v>
      </c>
      <c r="O161" s="47">
        <v>0</v>
      </c>
      <c r="P161" s="47">
        <v>0</v>
      </c>
      <c r="Q161" s="134">
        <v>9</v>
      </c>
      <c r="R161" s="47">
        <v>8</v>
      </c>
      <c r="S161" s="135">
        <v>0.88888888888888884</v>
      </c>
      <c r="T161" s="144">
        <v>6.8722222222222236</v>
      </c>
      <c r="U161" s="145"/>
      <c r="V161" s="171"/>
    </row>
    <row r="162" spans="1:22" x14ac:dyDescent="0.25">
      <c r="A162" s="10" t="s">
        <v>232</v>
      </c>
      <c r="B162" s="13" t="s">
        <v>11</v>
      </c>
      <c r="C162" s="4" t="s">
        <v>269</v>
      </c>
      <c r="D162" s="131" t="s">
        <v>270</v>
      </c>
      <c r="E162" s="116" t="s">
        <v>271</v>
      </c>
      <c r="F162" s="116" t="s">
        <v>213</v>
      </c>
      <c r="G162" s="240" t="s">
        <v>291</v>
      </c>
      <c r="H162" s="174" t="s">
        <v>137</v>
      </c>
      <c r="I162" s="240" t="s">
        <v>318</v>
      </c>
      <c r="J162" s="116" t="s">
        <v>213</v>
      </c>
      <c r="K162" s="151" t="s">
        <v>247</v>
      </c>
      <c r="L162" s="246" t="s">
        <v>319</v>
      </c>
      <c r="M162" s="174" t="s">
        <v>251</v>
      </c>
      <c r="N162" s="246" t="s">
        <v>320</v>
      </c>
      <c r="O162" s="246" t="s">
        <v>321</v>
      </c>
      <c r="Q162" s="124" t="s">
        <v>221</v>
      </c>
      <c r="R162" s="125" t="s">
        <v>211</v>
      </c>
      <c r="S162" s="226" t="s">
        <v>222</v>
      </c>
      <c r="T162" s="124" t="s">
        <v>279</v>
      </c>
      <c r="U162" s="141"/>
      <c r="V162" s="153"/>
    </row>
    <row r="163" spans="1:22" x14ac:dyDescent="0.25">
      <c r="A163" s="10" t="s">
        <v>232</v>
      </c>
      <c r="B163" s="13" t="s">
        <v>11</v>
      </c>
      <c r="C163" s="47">
        <v>7</v>
      </c>
      <c r="D163" s="142">
        <v>6.8722222222222236</v>
      </c>
      <c r="E163" s="9"/>
      <c r="F163" s="132">
        <v>42406</v>
      </c>
      <c r="G163" s="47">
        <v>1</v>
      </c>
      <c r="H163" s="47">
        <v>-1</v>
      </c>
      <c r="I163" s="4">
        <v>2</v>
      </c>
      <c r="J163" s="132">
        <v>42420</v>
      </c>
      <c r="K163" s="4">
        <v>1</v>
      </c>
      <c r="L163" s="4">
        <v>2</v>
      </c>
      <c r="M163" s="4">
        <v>0</v>
      </c>
      <c r="N163" s="4">
        <v>0</v>
      </c>
      <c r="O163" s="4">
        <v>1</v>
      </c>
      <c r="Q163" s="134">
        <v>8</v>
      </c>
      <c r="R163" s="47">
        <v>6</v>
      </c>
      <c r="S163" s="135">
        <v>0.75</v>
      </c>
      <c r="T163" s="144">
        <v>6.1222222222222236</v>
      </c>
      <c r="U163" s="145"/>
      <c r="V163" s="171"/>
    </row>
    <row r="164" spans="1:22" x14ac:dyDescent="0.25">
      <c r="A164" s="10" t="s">
        <v>232</v>
      </c>
      <c r="B164" s="13" t="s">
        <v>11</v>
      </c>
      <c r="C164" s="4" t="s">
        <v>269</v>
      </c>
      <c r="D164" s="131" t="s">
        <v>270</v>
      </c>
      <c r="E164" s="116" t="s">
        <v>271</v>
      </c>
      <c r="F164" s="116" t="s">
        <v>213</v>
      </c>
      <c r="G164" s="158" t="s">
        <v>247</v>
      </c>
      <c r="H164" s="139" t="s">
        <v>266</v>
      </c>
      <c r="I164" s="190" t="s">
        <v>322</v>
      </c>
      <c r="J164" s="222" t="s">
        <v>323</v>
      </c>
      <c r="K164" s="243" t="s">
        <v>324</v>
      </c>
      <c r="L164" s="290" t="s">
        <v>325</v>
      </c>
      <c r="M164" s="291" t="s">
        <v>137</v>
      </c>
      <c r="N164" s="139" t="s">
        <v>309</v>
      </c>
      <c r="O164" s="290" t="s">
        <v>325</v>
      </c>
      <c r="P164" s="158" t="s">
        <v>247</v>
      </c>
      <c r="Q164" s="124" t="s">
        <v>221</v>
      </c>
      <c r="R164" s="125" t="s">
        <v>211</v>
      </c>
      <c r="S164" s="226" t="s">
        <v>222</v>
      </c>
      <c r="T164" s="124" t="s">
        <v>279</v>
      </c>
      <c r="U164" s="141"/>
      <c r="V164" s="153"/>
    </row>
    <row r="165" spans="1:22" x14ac:dyDescent="0.25">
      <c r="A165" s="10" t="s">
        <v>232</v>
      </c>
      <c r="B165" s="13" t="s">
        <v>11</v>
      </c>
      <c r="C165" s="4">
        <v>6</v>
      </c>
      <c r="D165" s="183">
        <v>6.1222222222222236</v>
      </c>
      <c r="E165" s="4"/>
      <c r="F165" s="132" t="s">
        <v>226</v>
      </c>
      <c r="G165" s="4">
        <v>-2</v>
      </c>
      <c r="H165" s="4">
        <v>0</v>
      </c>
      <c r="I165" s="133">
        <v>-4</v>
      </c>
      <c r="J165" s="4">
        <v>0</v>
      </c>
      <c r="K165" s="4">
        <v>-1</v>
      </c>
      <c r="L165" s="4">
        <v>-2</v>
      </c>
      <c r="M165" s="4">
        <v>0</v>
      </c>
      <c r="N165" s="4">
        <v>0</v>
      </c>
      <c r="O165" s="4">
        <v>-2</v>
      </c>
      <c r="P165" s="4">
        <v>-2</v>
      </c>
      <c r="Q165" s="134">
        <v>10</v>
      </c>
      <c r="R165" s="47">
        <v>-13</v>
      </c>
      <c r="S165" s="135">
        <v>-1.3</v>
      </c>
      <c r="T165" s="144">
        <v>7.4222222222222234</v>
      </c>
      <c r="U165" s="145"/>
      <c r="V165" s="171"/>
    </row>
    <row r="166" spans="1:22" x14ac:dyDescent="0.25">
      <c r="A166" s="10" t="s">
        <v>232</v>
      </c>
      <c r="B166" s="13" t="s">
        <v>11</v>
      </c>
      <c r="C166" s="4" t="s">
        <v>269</v>
      </c>
      <c r="D166" s="131" t="s">
        <v>270</v>
      </c>
      <c r="E166" s="116" t="s">
        <v>271</v>
      </c>
      <c r="F166" s="116" t="s">
        <v>213</v>
      </c>
      <c r="G166" s="174" t="s">
        <v>137</v>
      </c>
      <c r="H166" s="292" t="s">
        <v>143</v>
      </c>
      <c r="I166" s="167" t="s">
        <v>245</v>
      </c>
      <c r="J166" s="293" t="str">
        <f>+'[1]Summary 19&amp;20Aug16'!$B$10</f>
        <v>Illoke</v>
      </c>
      <c r="K166" s="294" t="s">
        <v>67</v>
      </c>
      <c r="L166" s="166" t="s">
        <v>266</v>
      </c>
      <c r="M166" s="172" t="s">
        <v>213</v>
      </c>
      <c r="N166" s="295" t="s">
        <v>143</v>
      </c>
      <c r="O166" s="151" t="s">
        <v>67</v>
      </c>
      <c r="P166" s="166" t="s">
        <v>124</v>
      </c>
      <c r="Q166" s="124" t="s">
        <v>221</v>
      </c>
      <c r="R166" s="125" t="s">
        <v>211</v>
      </c>
      <c r="S166" s="126" t="s">
        <v>222</v>
      </c>
      <c r="T166" s="124" t="s">
        <v>279</v>
      </c>
      <c r="U166" s="141"/>
      <c r="V166" s="141"/>
    </row>
    <row r="167" spans="1:22" x14ac:dyDescent="0.25">
      <c r="A167" s="10" t="s">
        <v>232</v>
      </c>
      <c r="B167" s="13" t="s">
        <v>11</v>
      </c>
      <c r="C167" s="47">
        <v>7</v>
      </c>
      <c r="D167" s="183">
        <v>7.4222222222222234</v>
      </c>
      <c r="E167" s="296">
        <v>42450</v>
      </c>
      <c r="F167" s="132">
        <v>42476</v>
      </c>
      <c r="G167" s="4">
        <v>-2</v>
      </c>
      <c r="H167" s="4">
        <v>1</v>
      </c>
      <c r="I167" s="297" t="s">
        <v>326</v>
      </c>
      <c r="J167" s="4">
        <v>-2</v>
      </c>
      <c r="K167" s="4">
        <v>0</v>
      </c>
      <c r="L167" s="4">
        <v>-2</v>
      </c>
      <c r="M167" s="184" t="s">
        <v>250</v>
      </c>
      <c r="N167" s="4">
        <v>0</v>
      </c>
      <c r="O167" s="4">
        <v>0</v>
      </c>
      <c r="P167" s="4">
        <v>-2</v>
      </c>
      <c r="Q167" s="169">
        <v>9</v>
      </c>
      <c r="R167" s="47">
        <v>-6</v>
      </c>
      <c r="S167" s="135">
        <f>+R167/Q167</f>
        <v>-0.66666666666666663</v>
      </c>
      <c r="T167" s="156">
        <f>+D167-S167</f>
        <v>8.0888888888888903</v>
      </c>
      <c r="U167" s="170"/>
      <c r="V167" s="171"/>
    </row>
    <row r="168" spans="1:22" x14ac:dyDescent="0.25">
      <c r="A168" s="10" t="s">
        <v>232</v>
      </c>
      <c r="B168" s="13" t="s">
        <v>11</v>
      </c>
      <c r="C168" s="4" t="s">
        <v>269</v>
      </c>
      <c r="D168" s="131" t="s">
        <v>270</v>
      </c>
      <c r="E168" s="116" t="s">
        <v>271</v>
      </c>
      <c r="F168" s="116" t="s">
        <v>213</v>
      </c>
      <c r="G168" s="198" t="s">
        <v>220</v>
      </c>
      <c r="H168" s="246" t="s">
        <v>137</v>
      </c>
      <c r="I168" s="295" t="s">
        <v>143</v>
      </c>
      <c r="J168" s="158" t="s">
        <v>247</v>
      </c>
      <c r="K168" s="174" t="s">
        <v>251</v>
      </c>
      <c r="L168" s="240" t="s">
        <v>327</v>
      </c>
      <c r="M168" s="298" t="s">
        <v>124</v>
      </c>
      <c r="N168" s="180" t="s">
        <v>143</v>
      </c>
      <c r="O168" s="179" t="s">
        <v>137</v>
      </c>
      <c r="P168" s="182" t="s">
        <v>249</v>
      </c>
      <c r="Q168" s="124" t="s">
        <v>221</v>
      </c>
      <c r="R168" s="125" t="s">
        <v>211</v>
      </c>
      <c r="S168" s="126" t="s">
        <v>222</v>
      </c>
      <c r="T168" s="124" t="s">
        <v>279</v>
      </c>
      <c r="U168" s="141"/>
      <c r="V168" s="141"/>
    </row>
    <row r="169" spans="1:22" x14ac:dyDescent="0.25">
      <c r="A169" s="10" t="s">
        <v>232</v>
      </c>
      <c r="B169" s="13" t="s">
        <v>11</v>
      </c>
      <c r="C169" s="47">
        <v>8</v>
      </c>
      <c r="D169" s="183">
        <f>+T167</f>
        <v>8.0888888888888903</v>
      </c>
      <c r="E169" s="203">
        <v>42546</v>
      </c>
      <c r="F169" s="184" t="s">
        <v>250</v>
      </c>
      <c r="G169" s="4">
        <v>0</v>
      </c>
      <c r="H169" s="4">
        <v>1</v>
      </c>
      <c r="I169" s="250">
        <v>0</v>
      </c>
      <c r="J169" s="4">
        <v>-1</v>
      </c>
      <c r="K169" s="47">
        <v>-1</v>
      </c>
      <c r="L169" s="4">
        <v>0</v>
      </c>
      <c r="M169" s="47">
        <v>2</v>
      </c>
      <c r="N169" s="47">
        <v>-1</v>
      </c>
      <c r="O169" s="47">
        <v>0</v>
      </c>
      <c r="P169" s="47">
        <v>0</v>
      </c>
      <c r="Q169" s="169">
        <v>10</v>
      </c>
      <c r="R169" s="47">
        <v>2</v>
      </c>
      <c r="S169" s="135">
        <f>+R169/Q169</f>
        <v>0.2</v>
      </c>
      <c r="T169" s="156">
        <f>+D169-S169</f>
        <v>7.8888888888888902</v>
      </c>
      <c r="U169" s="170"/>
      <c r="V169" s="171"/>
    </row>
    <row r="170" spans="1:22" x14ac:dyDescent="0.25">
      <c r="A170" s="10" t="s">
        <v>232</v>
      </c>
      <c r="B170" s="13" t="s">
        <v>11</v>
      </c>
      <c r="C170" s="4" t="s">
        <v>269</v>
      </c>
      <c r="D170" s="131" t="s">
        <v>270</v>
      </c>
      <c r="E170" s="116" t="s">
        <v>271</v>
      </c>
      <c r="F170" s="116" t="s">
        <v>213</v>
      </c>
      <c r="G170" s="300" t="s">
        <v>248</v>
      </c>
      <c r="H170" s="185" t="s">
        <v>251</v>
      </c>
      <c r="I170" s="301" t="s">
        <v>138</v>
      </c>
      <c r="J170" s="302" t="s">
        <v>328</v>
      </c>
      <c r="K170" s="207" t="s">
        <v>124</v>
      </c>
      <c r="L170" s="116" t="s">
        <v>295</v>
      </c>
      <c r="M170" s="303" t="s">
        <v>329</v>
      </c>
      <c r="N170" s="304" t="s">
        <v>274</v>
      </c>
      <c r="O170" s="185" t="s">
        <v>325</v>
      </c>
      <c r="Q170" s="305" t="s">
        <v>221</v>
      </c>
      <c r="R170" s="7" t="s">
        <v>211</v>
      </c>
      <c r="S170" s="306" t="s">
        <v>222</v>
      </c>
      <c r="T170" s="124" t="s">
        <v>279</v>
      </c>
      <c r="U170" s="141" t="s">
        <v>230</v>
      </c>
      <c r="V170" s="141" t="s">
        <v>231</v>
      </c>
    </row>
    <row r="171" spans="1:22" x14ac:dyDescent="0.25">
      <c r="A171" s="10" t="s">
        <v>232</v>
      </c>
      <c r="B171" s="13" t="s">
        <v>11</v>
      </c>
      <c r="C171" s="186">
        <v>8</v>
      </c>
      <c r="D171" s="183">
        <f>+T169</f>
        <v>7.8888888888888902</v>
      </c>
      <c r="E171" s="203">
        <v>42548</v>
      </c>
      <c r="F171" s="187" t="s">
        <v>250</v>
      </c>
      <c r="G171" s="47">
        <v>1</v>
      </c>
      <c r="H171" s="47">
        <v>2</v>
      </c>
      <c r="I171" s="47">
        <v>2</v>
      </c>
      <c r="J171" s="47">
        <v>0</v>
      </c>
      <c r="K171" s="47">
        <v>-1</v>
      </c>
      <c r="L171" s="143" t="s">
        <v>330</v>
      </c>
      <c r="M171" s="4">
        <v>0</v>
      </c>
      <c r="N171" s="4">
        <v>0</v>
      </c>
      <c r="O171" s="4">
        <v>0</v>
      </c>
      <c r="Q171" s="307">
        <v>8</v>
      </c>
      <c r="R171" s="45">
        <v>4</v>
      </c>
      <c r="S171" s="308">
        <f>+R171/Q171</f>
        <v>0.5</v>
      </c>
      <c r="T171" s="309">
        <f>+D171-S171</f>
        <v>7.3888888888888902</v>
      </c>
      <c r="U171" s="170">
        <v>9</v>
      </c>
      <c r="V171" s="171">
        <f>+U171-T171</f>
        <v>1.6111111111111098</v>
      </c>
    </row>
    <row r="172" spans="1:22" x14ac:dyDescent="0.25">
      <c r="A172" s="10" t="s">
        <v>23</v>
      </c>
      <c r="B172" s="13" t="s">
        <v>24</v>
      </c>
      <c r="C172" s="4" t="s">
        <v>269</v>
      </c>
      <c r="D172" s="131" t="s">
        <v>270</v>
      </c>
      <c r="E172" s="116" t="s">
        <v>271</v>
      </c>
      <c r="F172" s="116" t="s">
        <v>213</v>
      </c>
      <c r="G172" s="267" t="s">
        <v>365</v>
      </c>
      <c r="H172" s="339" t="s">
        <v>366</v>
      </c>
      <c r="I172" s="116" t="s">
        <v>213</v>
      </c>
      <c r="J172" s="258" t="s">
        <v>367</v>
      </c>
      <c r="K172" s="221" t="s">
        <v>300</v>
      </c>
      <c r="L172" s="221" t="s">
        <v>360</v>
      </c>
      <c r="M172" s="258" t="s">
        <v>368</v>
      </c>
      <c r="N172" s="116" t="s">
        <v>213</v>
      </c>
      <c r="O172" s="340" t="s">
        <v>284</v>
      </c>
      <c r="P172" s="341" t="s">
        <v>302</v>
      </c>
      <c r="Q172" s="124" t="s">
        <v>221</v>
      </c>
      <c r="R172" s="125" t="s">
        <v>211</v>
      </c>
      <c r="S172" s="126" t="s">
        <v>222</v>
      </c>
      <c r="T172" s="124" t="s">
        <v>279</v>
      </c>
      <c r="U172" s="26"/>
      <c r="V172" s="272"/>
    </row>
    <row r="173" spans="1:22" x14ac:dyDescent="0.25">
      <c r="A173" s="10" t="s">
        <v>23</v>
      </c>
      <c r="B173" s="13" t="s">
        <v>24</v>
      </c>
      <c r="C173" s="4">
        <v>7</v>
      </c>
      <c r="D173" s="4">
        <v>188</v>
      </c>
      <c r="E173" s="143">
        <v>41915</v>
      </c>
      <c r="F173" s="203">
        <v>42035</v>
      </c>
      <c r="G173" s="217">
        <v>-1</v>
      </c>
      <c r="H173" s="4">
        <v>0</v>
      </c>
      <c r="I173" s="260">
        <v>42042</v>
      </c>
      <c r="J173" s="342">
        <v>-1</v>
      </c>
      <c r="K173" s="342">
        <v>0</v>
      </c>
      <c r="L173" s="342">
        <v>0</v>
      </c>
      <c r="M173" s="342">
        <v>-1</v>
      </c>
      <c r="N173" s="143">
        <v>42056</v>
      </c>
      <c r="O173" s="130">
        <v>0</v>
      </c>
      <c r="P173" s="130">
        <v>0</v>
      </c>
      <c r="Q173" s="134">
        <v>8</v>
      </c>
      <c r="R173" s="47">
        <v>-3</v>
      </c>
      <c r="S173" s="135">
        <v>-0.375</v>
      </c>
      <c r="T173" s="343">
        <v>7.375</v>
      </c>
      <c r="U173" s="26"/>
      <c r="V173" s="26"/>
    </row>
    <row r="174" spans="1:22" x14ac:dyDescent="0.25">
      <c r="A174" s="10" t="s">
        <v>23</v>
      </c>
      <c r="B174" s="13" t="s">
        <v>24</v>
      </c>
      <c r="C174" s="4" t="s">
        <v>269</v>
      </c>
      <c r="D174" s="131" t="s">
        <v>270</v>
      </c>
      <c r="E174" s="116" t="s">
        <v>271</v>
      </c>
      <c r="F174" s="116" t="s">
        <v>213</v>
      </c>
      <c r="G174" s="344" t="s">
        <v>216</v>
      </c>
      <c r="H174" s="116" t="s">
        <v>213</v>
      </c>
      <c r="I174" s="212" t="s">
        <v>325</v>
      </c>
      <c r="J174" s="345" t="s">
        <v>331</v>
      </c>
      <c r="K174" s="212" t="s">
        <v>369</v>
      </c>
      <c r="L174" s="346" t="s">
        <v>273</v>
      </c>
      <c r="M174" s="347" t="s">
        <v>370</v>
      </c>
      <c r="N174" s="212" t="s">
        <v>265</v>
      </c>
      <c r="O174" s="348" t="s">
        <v>245</v>
      </c>
      <c r="P174" s="349" t="s">
        <v>371</v>
      </c>
      <c r="Q174" s="124" t="s">
        <v>221</v>
      </c>
      <c r="R174" s="125" t="s">
        <v>211</v>
      </c>
      <c r="S174" s="126" t="s">
        <v>222</v>
      </c>
      <c r="T174" s="124" t="s">
        <v>279</v>
      </c>
      <c r="U174" s="350"/>
      <c r="V174" s="350"/>
    </row>
    <row r="175" spans="1:22" x14ac:dyDescent="0.25">
      <c r="A175" s="10" t="s">
        <v>23</v>
      </c>
      <c r="B175" s="13" t="s">
        <v>24</v>
      </c>
      <c r="C175" s="4">
        <v>7</v>
      </c>
      <c r="D175" s="183">
        <v>7.375</v>
      </c>
      <c r="E175" s="143">
        <v>42056</v>
      </c>
      <c r="F175" s="143">
        <v>42056</v>
      </c>
      <c r="G175" s="129">
        <v>0</v>
      </c>
      <c r="H175" s="128" t="s">
        <v>224</v>
      </c>
      <c r="I175" s="130">
        <v>-1</v>
      </c>
      <c r="J175" s="130">
        <v>-2</v>
      </c>
      <c r="K175" s="130">
        <v>-1</v>
      </c>
      <c r="L175" s="130">
        <v>-1</v>
      </c>
      <c r="M175" s="130">
        <v>0</v>
      </c>
      <c r="N175" s="130">
        <v>-1</v>
      </c>
      <c r="O175" s="130">
        <v>1</v>
      </c>
      <c r="P175" s="130">
        <v>1</v>
      </c>
      <c r="Q175" s="134">
        <v>8</v>
      </c>
      <c r="R175" s="47">
        <v>-4</v>
      </c>
      <c r="S175" s="135">
        <v>-0.5</v>
      </c>
      <c r="T175" s="351">
        <v>7.875</v>
      </c>
      <c r="U175" s="272"/>
      <c r="V175" s="350"/>
    </row>
    <row r="176" spans="1:22" x14ac:dyDescent="0.25">
      <c r="A176" s="10" t="s">
        <v>23</v>
      </c>
      <c r="B176" s="13" t="s">
        <v>24</v>
      </c>
      <c r="C176" s="4" t="s">
        <v>269</v>
      </c>
      <c r="D176" s="131" t="s">
        <v>270</v>
      </c>
      <c r="E176" s="116" t="s">
        <v>271</v>
      </c>
      <c r="F176" s="116" t="s">
        <v>213</v>
      </c>
      <c r="G176" s="269" t="s">
        <v>303</v>
      </c>
      <c r="H176" s="267" t="s">
        <v>372</v>
      </c>
      <c r="I176" s="251" t="s">
        <v>214</v>
      </c>
      <c r="J176" s="265" t="s">
        <v>143</v>
      </c>
      <c r="K176" s="116" t="s">
        <v>213</v>
      </c>
      <c r="L176" s="221" t="s">
        <v>143</v>
      </c>
      <c r="M176" s="191" t="s">
        <v>373</v>
      </c>
      <c r="N176" s="116" t="s">
        <v>213</v>
      </c>
      <c r="O176" s="158" t="s">
        <v>278</v>
      </c>
      <c r="P176" s="216" t="s">
        <v>277</v>
      </c>
      <c r="Q176" s="124" t="s">
        <v>221</v>
      </c>
      <c r="R176" s="125" t="s">
        <v>211</v>
      </c>
      <c r="S176" s="126" t="s">
        <v>222</v>
      </c>
      <c r="T176" s="124" t="s">
        <v>279</v>
      </c>
      <c r="U176" s="26"/>
      <c r="V176" s="26"/>
    </row>
    <row r="177" spans="1:22" x14ac:dyDescent="0.25">
      <c r="A177" s="10" t="s">
        <v>23</v>
      </c>
      <c r="B177" s="13" t="s">
        <v>24</v>
      </c>
      <c r="C177" s="4">
        <v>8</v>
      </c>
      <c r="D177" s="183">
        <v>7.875</v>
      </c>
      <c r="E177" s="143">
        <v>42121</v>
      </c>
      <c r="F177" s="143">
        <v>42140</v>
      </c>
      <c r="G177" s="133">
        <v>2</v>
      </c>
      <c r="H177" s="4">
        <v>0</v>
      </c>
      <c r="I177" s="4">
        <v>0</v>
      </c>
      <c r="J177" s="4">
        <v>0</v>
      </c>
      <c r="K177" s="218">
        <v>42161</v>
      </c>
      <c r="L177" s="4">
        <v>0</v>
      </c>
      <c r="M177" s="4">
        <v>0</v>
      </c>
      <c r="N177" s="9" t="s">
        <v>280</v>
      </c>
      <c r="O177" s="220">
        <v>0</v>
      </c>
      <c r="P177" s="220">
        <v>0</v>
      </c>
      <c r="Q177" s="134">
        <v>8</v>
      </c>
      <c r="R177" s="47">
        <v>2</v>
      </c>
      <c r="S177" s="135">
        <v>0.25</v>
      </c>
      <c r="T177" s="351">
        <v>7.625</v>
      </c>
      <c r="U177" s="26"/>
      <c r="V177" s="26"/>
    </row>
    <row r="178" spans="1:22" x14ac:dyDescent="0.25">
      <c r="A178" s="10" t="s">
        <v>23</v>
      </c>
      <c r="B178" s="13" t="s">
        <v>24</v>
      </c>
      <c r="C178" s="4" t="s">
        <v>269</v>
      </c>
      <c r="D178" s="131" t="s">
        <v>270</v>
      </c>
      <c r="E178" s="116" t="s">
        <v>271</v>
      </c>
      <c r="F178" s="116" t="s">
        <v>213</v>
      </c>
      <c r="G178" s="123" t="s">
        <v>283</v>
      </c>
      <c r="H178" s="258" t="s">
        <v>122</v>
      </c>
      <c r="I178" s="315" t="s">
        <v>118</v>
      </c>
      <c r="J178" s="221" t="s">
        <v>281</v>
      </c>
      <c r="K178" s="116" t="s">
        <v>213</v>
      </c>
      <c r="L178" s="137" t="s">
        <v>374</v>
      </c>
      <c r="M178" s="166" t="s">
        <v>375</v>
      </c>
      <c r="N178" s="315" t="s">
        <v>376</v>
      </c>
      <c r="O178" s="352" t="s">
        <v>377</v>
      </c>
      <c r="P178" s="151" t="s">
        <v>378</v>
      </c>
      <c r="Q178" s="124" t="s">
        <v>221</v>
      </c>
      <c r="R178" s="125" t="s">
        <v>211</v>
      </c>
      <c r="S178" s="126" t="s">
        <v>222</v>
      </c>
      <c r="T178" s="124" t="s">
        <v>279</v>
      </c>
      <c r="U178" s="26"/>
      <c r="V178" s="26"/>
    </row>
    <row r="179" spans="1:22" x14ac:dyDescent="0.25">
      <c r="A179" s="10" t="s">
        <v>23</v>
      </c>
      <c r="B179" s="13" t="s">
        <v>24</v>
      </c>
      <c r="C179" s="4">
        <v>7</v>
      </c>
      <c r="D179" s="183">
        <v>7.625</v>
      </c>
      <c r="E179" s="287">
        <v>42273</v>
      </c>
      <c r="F179" s="9" t="s">
        <v>280</v>
      </c>
      <c r="G179" s="228">
        <v>1</v>
      </c>
      <c r="H179" s="220">
        <v>0</v>
      </c>
      <c r="I179" s="220">
        <v>0</v>
      </c>
      <c r="J179" s="220">
        <v>0</v>
      </c>
      <c r="K179" s="132" t="s">
        <v>345</v>
      </c>
      <c r="L179" s="4">
        <v>0</v>
      </c>
      <c r="M179" s="4">
        <v>0</v>
      </c>
      <c r="N179" s="4">
        <v>-1</v>
      </c>
      <c r="O179" s="4">
        <v>1</v>
      </c>
      <c r="P179" s="4">
        <v>0</v>
      </c>
      <c r="Q179" s="134">
        <v>9</v>
      </c>
      <c r="R179" s="47">
        <v>1</v>
      </c>
      <c r="S179" s="135">
        <v>0.1111111111111111</v>
      </c>
      <c r="T179" s="144">
        <v>7.5138888888888893</v>
      </c>
      <c r="U179" s="26"/>
      <c r="V179" s="26"/>
    </row>
    <row r="180" spans="1:22" x14ac:dyDescent="0.25">
      <c r="A180" s="10" t="s">
        <v>23</v>
      </c>
      <c r="B180" s="13" t="s">
        <v>24</v>
      </c>
      <c r="C180" s="4" t="s">
        <v>269</v>
      </c>
      <c r="D180" s="131" t="s">
        <v>270</v>
      </c>
      <c r="E180" s="116" t="s">
        <v>271</v>
      </c>
      <c r="F180" s="116" t="s">
        <v>213</v>
      </c>
      <c r="G180" s="327" t="s">
        <v>379</v>
      </c>
      <c r="H180" s="204" t="s">
        <v>380</v>
      </c>
      <c r="I180" s="207" t="s">
        <v>381</v>
      </c>
      <c r="J180" s="208" t="s">
        <v>382</v>
      </c>
      <c r="K180" s="233" t="s">
        <v>383</v>
      </c>
      <c r="L180" s="325" t="s">
        <v>384</v>
      </c>
      <c r="M180" s="208" t="s">
        <v>382</v>
      </c>
      <c r="N180" s="149" t="s">
        <v>383</v>
      </c>
      <c r="O180" s="325" t="s">
        <v>384</v>
      </c>
      <c r="Q180" s="124" t="s">
        <v>221</v>
      </c>
      <c r="R180" s="125" t="s">
        <v>211</v>
      </c>
      <c r="S180" s="126" t="s">
        <v>222</v>
      </c>
      <c r="T180" s="124" t="s">
        <v>279</v>
      </c>
      <c r="U180" s="26"/>
      <c r="V180" s="26"/>
    </row>
    <row r="181" spans="1:22" x14ac:dyDescent="0.25">
      <c r="A181" s="10" t="s">
        <v>23</v>
      </c>
      <c r="B181" s="13" t="s">
        <v>24</v>
      </c>
      <c r="C181" s="4">
        <v>8</v>
      </c>
      <c r="D181" s="183">
        <v>7.5138888888888893</v>
      </c>
      <c r="E181" s="143">
        <v>42184</v>
      </c>
      <c r="F181" s="132" t="s">
        <v>351</v>
      </c>
      <c r="G181" s="133">
        <v>0</v>
      </c>
      <c r="H181" s="4">
        <v>0</v>
      </c>
      <c r="I181" s="4">
        <v>0</v>
      </c>
      <c r="J181" s="4">
        <v>0</v>
      </c>
      <c r="K181" s="4">
        <v>0</v>
      </c>
      <c r="L181" s="4">
        <v>-1</v>
      </c>
      <c r="M181" s="4">
        <v>0</v>
      </c>
      <c r="N181" s="4">
        <v>-1</v>
      </c>
      <c r="O181" s="4">
        <v>-1</v>
      </c>
      <c r="Q181" s="134">
        <v>9</v>
      </c>
      <c r="R181" s="47">
        <v>-3</v>
      </c>
      <c r="S181" s="135">
        <v>-0.33333333333333331</v>
      </c>
      <c r="T181" s="144">
        <v>7.8472222222222223</v>
      </c>
      <c r="U181" s="26"/>
      <c r="V181" s="26"/>
    </row>
    <row r="182" spans="1:22" x14ac:dyDescent="0.25">
      <c r="A182" s="10" t="s">
        <v>23</v>
      </c>
      <c r="B182" s="13" t="s">
        <v>24</v>
      </c>
      <c r="C182" s="4" t="s">
        <v>269</v>
      </c>
      <c r="D182" s="131" t="s">
        <v>270</v>
      </c>
      <c r="E182" s="116" t="s">
        <v>271</v>
      </c>
      <c r="F182" s="116" t="s">
        <v>213</v>
      </c>
      <c r="G182" s="278" t="s">
        <v>286</v>
      </c>
      <c r="H182" s="167" t="s">
        <v>284</v>
      </c>
      <c r="I182" s="223" t="s">
        <v>285</v>
      </c>
      <c r="J182" s="279" t="s">
        <v>288</v>
      </c>
      <c r="K182" s="167" t="s">
        <v>122</v>
      </c>
      <c r="L182" s="137" t="s">
        <v>311</v>
      </c>
      <c r="M182" s="167" t="s">
        <v>122</v>
      </c>
      <c r="N182" s="166" t="s">
        <v>118</v>
      </c>
      <c r="O182" s="223" t="s">
        <v>285</v>
      </c>
      <c r="P182" s="232" t="s">
        <v>288</v>
      </c>
      <c r="Q182" s="124" t="s">
        <v>221</v>
      </c>
      <c r="R182" s="125" t="s">
        <v>211</v>
      </c>
      <c r="S182" s="126" t="s">
        <v>222</v>
      </c>
      <c r="T182" s="124" t="s">
        <v>279</v>
      </c>
      <c r="U182" s="26"/>
      <c r="V182" s="26"/>
    </row>
    <row r="183" spans="1:22" x14ac:dyDescent="0.25">
      <c r="A183" s="10" t="s">
        <v>23</v>
      </c>
      <c r="B183" s="13" t="s">
        <v>24</v>
      </c>
      <c r="C183" s="4">
        <v>8</v>
      </c>
      <c r="D183" s="183">
        <v>7.8472222222222223</v>
      </c>
      <c r="E183" s="287">
        <v>42226</v>
      </c>
      <c r="F183" s="128" t="s">
        <v>287</v>
      </c>
      <c r="G183" s="133">
        <v>0</v>
      </c>
      <c r="H183" s="4">
        <v>1</v>
      </c>
      <c r="I183" s="4">
        <v>0</v>
      </c>
      <c r="J183" s="4">
        <v>0</v>
      </c>
      <c r="K183" s="4">
        <v>2</v>
      </c>
      <c r="L183" s="4">
        <v>2</v>
      </c>
      <c r="M183" s="47">
        <v>2</v>
      </c>
      <c r="N183" s="47">
        <v>0</v>
      </c>
      <c r="O183" s="47">
        <v>0</v>
      </c>
      <c r="P183" s="47">
        <v>1</v>
      </c>
      <c r="Q183" s="134">
        <v>10</v>
      </c>
      <c r="R183" s="47">
        <v>8</v>
      </c>
      <c r="S183" s="135">
        <v>0.8</v>
      </c>
      <c r="T183" s="144">
        <v>7.0472222222222225</v>
      </c>
      <c r="U183" s="26"/>
      <c r="V183" s="26"/>
    </row>
    <row r="184" spans="1:22" x14ac:dyDescent="0.25">
      <c r="A184" s="10" t="s">
        <v>23</v>
      </c>
      <c r="B184" s="13" t="s">
        <v>24</v>
      </c>
      <c r="C184" s="4" t="s">
        <v>269</v>
      </c>
      <c r="D184" s="131" t="s">
        <v>270</v>
      </c>
      <c r="E184" s="116" t="s">
        <v>271</v>
      </c>
      <c r="F184" s="116" t="s">
        <v>213</v>
      </c>
      <c r="G184" s="278" t="s">
        <v>284</v>
      </c>
      <c r="H184" s="116" t="s">
        <v>213</v>
      </c>
      <c r="I184" s="149" t="s">
        <v>122</v>
      </c>
      <c r="J184" s="149" t="s">
        <v>143</v>
      </c>
      <c r="K184" s="325" t="s">
        <v>138</v>
      </c>
      <c r="L184" s="149" t="s">
        <v>251</v>
      </c>
      <c r="M184" s="233" t="s">
        <v>122</v>
      </c>
      <c r="N184" s="149" t="s">
        <v>143</v>
      </c>
      <c r="O184" s="325" t="s">
        <v>138</v>
      </c>
      <c r="P184" s="149" t="s">
        <v>251</v>
      </c>
      <c r="Q184" s="124" t="s">
        <v>221</v>
      </c>
      <c r="R184" s="125" t="s">
        <v>211</v>
      </c>
      <c r="S184" s="126" t="s">
        <v>222</v>
      </c>
      <c r="T184" s="124" t="s">
        <v>279</v>
      </c>
      <c r="U184" s="26"/>
      <c r="V184" s="26"/>
    </row>
    <row r="185" spans="1:22" x14ac:dyDescent="0.25">
      <c r="A185" s="10" t="s">
        <v>23</v>
      </c>
      <c r="B185" s="13" t="s">
        <v>24</v>
      </c>
      <c r="C185" s="47">
        <v>8</v>
      </c>
      <c r="D185" s="183">
        <v>7.0472222222222225</v>
      </c>
      <c r="E185" s="287">
        <v>42273</v>
      </c>
      <c r="F185" s="128" t="s">
        <v>287</v>
      </c>
      <c r="G185" s="273">
        <v>-1</v>
      </c>
      <c r="H185" s="132" t="s">
        <v>289</v>
      </c>
      <c r="I185" s="4">
        <v>-1</v>
      </c>
      <c r="J185" s="4">
        <v>-2</v>
      </c>
      <c r="K185" s="4">
        <v>0</v>
      </c>
      <c r="L185" s="4">
        <v>-2</v>
      </c>
      <c r="M185" s="4">
        <v>1</v>
      </c>
      <c r="N185" s="4">
        <v>-2</v>
      </c>
      <c r="O185" s="4">
        <v>0</v>
      </c>
      <c r="P185" s="4">
        <v>-2</v>
      </c>
      <c r="Q185" s="134">
        <v>9</v>
      </c>
      <c r="R185" s="47">
        <v>-9</v>
      </c>
      <c r="S185" s="135">
        <v>-1</v>
      </c>
      <c r="T185" s="156">
        <v>8.0472222222222225</v>
      </c>
      <c r="U185" s="26"/>
      <c r="V185" s="26"/>
    </row>
    <row r="186" spans="1:22" x14ac:dyDescent="0.25">
      <c r="A186" s="10" t="s">
        <v>23</v>
      </c>
      <c r="B186" s="13" t="s">
        <v>24</v>
      </c>
      <c r="C186" s="4" t="s">
        <v>269</v>
      </c>
      <c r="D186" s="131" t="s">
        <v>270</v>
      </c>
      <c r="E186" s="116" t="s">
        <v>271</v>
      </c>
      <c r="F186" s="116" t="s">
        <v>213</v>
      </c>
      <c r="G186" s="353" t="s">
        <v>284</v>
      </c>
      <c r="H186" s="246" t="s">
        <v>298</v>
      </c>
      <c r="I186" s="240" t="s">
        <v>139</v>
      </c>
      <c r="J186" s="246" t="s">
        <v>360</v>
      </c>
      <c r="K186" s="246" t="s">
        <v>136</v>
      </c>
      <c r="L186" s="174" t="s">
        <v>298</v>
      </c>
      <c r="M186" s="240" t="s">
        <v>139</v>
      </c>
      <c r="N186" s="116" t="s">
        <v>213</v>
      </c>
      <c r="O186" s="242" t="s">
        <v>318</v>
      </c>
      <c r="P186" s="240" t="s">
        <v>292</v>
      </c>
      <c r="Q186" s="124" t="s">
        <v>221</v>
      </c>
      <c r="R186" s="125" t="s">
        <v>211</v>
      </c>
      <c r="S186" s="126" t="s">
        <v>222</v>
      </c>
      <c r="T186" s="124" t="s">
        <v>279</v>
      </c>
      <c r="U186" s="26"/>
      <c r="V186" s="153"/>
    </row>
    <row r="187" spans="1:22" x14ac:dyDescent="0.25">
      <c r="A187" s="10" t="s">
        <v>23</v>
      </c>
      <c r="B187" s="13" t="s">
        <v>24</v>
      </c>
      <c r="C187" s="47">
        <v>8</v>
      </c>
      <c r="D187" s="183">
        <v>8.0472222222222225</v>
      </c>
      <c r="E187" s="143">
        <v>42343</v>
      </c>
      <c r="F187" s="143" t="s">
        <v>297</v>
      </c>
      <c r="G187" s="133">
        <v>-1</v>
      </c>
      <c r="H187" s="4">
        <v>1</v>
      </c>
      <c r="I187" s="253">
        <v>0</v>
      </c>
      <c r="J187" s="4">
        <v>1</v>
      </c>
      <c r="K187" s="4">
        <v>1</v>
      </c>
      <c r="L187" s="4">
        <v>-1</v>
      </c>
      <c r="M187" s="4">
        <v>0</v>
      </c>
      <c r="N187" s="132">
        <v>42406</v>
      </c>
      <c r="O187" s="47">
        <v>0</v>
      </c>
      <c r="P187" s="47">
        <v>2</v>
      </c>
      <c r="Q187" s="134">
        <v>9</v>
      </c>
      <c r="R187" s="47">
        <v>3</v>
      </c>
      <c r="S187" s="135">
        <v>0.33333333333333331</v>
      </c>
      <c r="T187" s="156">
        <v>7.7138888888888895</v>
      </c>
      <c r="U187" s="26"/>
      <c r="V187" s="171"/>
    </row>
    <row r="188" spans="1:22" x14ac:dyDescent="0.25">
      <c r="A188" s="10" t="s">
        <v>23</v>
      </c>
      <c r="B188" s="13" t="s">
        <v>24</v>
      </c>
      <c r="C188" s="4" t="s">
        <v>269</v>
      </c>
      <c r="D188" s="131" t="s">
        <v>270</v>
      </c>
      <c r="E188" s="116" t="s">
        <v>271</v>
      </c>
      <c r="F188" s="116" t="s">
        <v>213</v>
      </c>
      <c r="G188" s="288" t="s">
        <v>245</v>
      </c>
      <c r="H188" s="242" t="s">
        <v>277</v>
      </c>
      <c r="I188" s="289" t="s">
        <v>136</v>
      </c>
      <c r="J188" s="246" t="s">
        <v>122</v>
      </c>
      <c r="K188" s="116" t="s">
        <v>213</v>
      </c>
      <c r="L188" s="293" t="s">
        <v>136</v>
      </c>
      <c r="M188" s="222" t="s">
        <v>323</v>
      </c>
      <c r="N188" s="122" t="s">
        <v>266</v>
      </c>
      <c r="O188" s="122" t="s">
        <v>322</v>
      </c>
      <c r="Q188" s="124" t="s">
        <v>221</v>
      </c>
      <c r="R188" s="125" t="s">
        <v>211</v>
      </c>
      <c r="S188" s="126" t="s">
        <v>222</v>
      </c>
      <c r="T188" s="124" t="s">
        <v>279</v>
      </c>
      <c r="U188" s="153"/>
      <c r="V188" s="153"/>
    </row>
    <row r="189" spans="1:22" x14ac:dyDescent="0.25">
      <c r="A189" s="10" t="s">
        <v>23</v>
      </c>
      <c r="B189" s="13" t="s">
        <v>24</v>
      </c>
      <c r="C189" s="47">
        <v>8</v>
      </c>
      <c r="D189" s="183">
        <v>7.7138888888888895</v>
      </c>
      <c r="E189" s="143">
        <v>42406</v>
      </c>
      <c r="F189" s="132">
        <v>42406</v>
      </c>
      <c r="G189" s="47">
        <v>2</v>
      </c>
      <c r="H189" s="47">
        <v>-2</v>
      </c>
      <c r="I189" s="47">
        <v>1</v>
      </c>
      <c r="J189" s="47">
        <v>2</v>
      </c>
      <c r="K189" s="132" t="s">
        <v>226</v>
      </c>
      <c r="L189" s="4">
        <v>0</v>
      </c>
      <c r="M189" s="4">
        <v>0</v>
      </c>
      <c r="N189" s="4">
        <v>0</v>
      </c>
      <c r="O189" s="4">
        <v>-2</v>
      </c>
      <c r="Q189" s="134">
        <v>8</v>
      </c>
      <c r="R189" s="47">
        <v>1</v>
      </c>
      <c r="S189" s="135">
        <v>0.125</v>
      </c>
      <c r="T189" s="156">
        <v>7.5888888888888895</v>
      </c>
      <c r="U189" s="354"/>
      <c r="V189" s="171"/>
    </row>
    <row r="190" spans="1:22" x14ac:dyDescent="0.25">
      <c r="A190" s="10" t="s">
        <v>23</v>
      </c>
      <c r="B190" s="13" t="s">
        <v>24</v>
      </c>
      <c r="C190" s="4" t="s">
        <v>269</v>
      </c>
      <c r="D190" s="131" t="s">
        <v>270</v>
      </c>
      <c r="E190" s="116" t="s">
        <v>271</v>
      </c>
      <c r="F190" s="116" t="s">
        <v>213</v>
      </c>
      <c r="G190" s="166" t="s">
        <v>266</v>
      </c>
      <c r="H190" s="166" t="s">
        <v>309</v>
      </c>
      <c r="I190" s="324" t="s">
        <v>385</v>
      </c>
      <c r="J190" s="355" t="s">
        <v>386</v>
      </c>
      <c r="K190" s="356" t="s">
        <v>138</v>
      </c>
      <c r="L190" s="131" t="s">
        <v>213</v>
      </c>
      <c r="M190" s="246" t="s">
        <v>136</v>
      </c>
      <c r="N190" s="167" t="s">
        <v>245</v>
      </c>
      <c r="O190" s="270" t="s">
        <v>246</v>
      </c>
      <c r="P190" s="222" t="s">
        <v>247</v>
      </c>
      <c r="Q190" s="124" t="s">
        <v>221</v>
      </c>
      <c r="R190" s="125" t="s">
        <v>211</v>
      </c>
      <c r="S190" s="126" t="s">
        <v>222</v>
      </c>
      <c r="T190" s="124" t="s">
        <v>279</v>
      </c>
      <c r="U190" s="141"/>
      <c r="V190" s="141"/>
    </row>
    <row r="191" spans="1:22" x14ac:dyDescent="0.25">
      <c r="A191" s="10" t="s">
        <v>23</v>
      </c>
      <c r="B191" s="13" t="s">
        <v>24</v>
      </c>
      <c r="C191" s="47">
        <v>8</v>
      </c>
      <c r="D191" s="183">
        <v>7.5888888888888895</v>
      </c>
      <c r="E191" s="132">
        <v>42450</v>
      </c>
      <c r="F191" s="244" t="s">
        <v>293</v>
      </c>
      <c r="G191" s="4">
        <v>0</v>
      </c>
      <c r="H191" s="4">
        <v>-1</v>
      </c>
      <c r="I191" s="4">
        <v>0</v>
      </c>
      <c r="J191" s="4">
        <v>0</v>
      </c>
      <c r="K191" s="4">
        <v>-1</v>
      </c>
      <c r="L191" s="132">
        <v>42476</v>
      </c>
      <c r="M191" s="4">
        <v>2</v>
      </c>
      <c r="N191" s="4">
        <v>2</v>
      </c>
      <c r="O191" s="4">
        <v>1</v>
      </c>
      <c r="P191" s="4">
        <v>2</v>
      </c>
      <c r="Q191" s="169">
        <v>9</v>
      </c>
      <c r="R191" s="47">
        <v>5</v>
      </c>
      <c r="S191" s="135">
        <f>+R191/Q191</f>
        <v>0.55555555555555558</v>
      </c>
      <c r="T191" s="156">
        <f>+D191-S191</f>
        <v>7.0333333333333341</v>
      </c>
      <c r="U191" s="170"/>
      <c r="V191" s="171"/>
    </row>
    <row r="192" spans="1:22" x14ac:dyDescent="0.25">
      <c r="A192" s="10" t="s">
        <v>23</v>
      </c>
      <c r="B192" s="13" t="s">
        <v>24</v>
      </c>
      <c r="C192" s="4" t="s">
        <v>269</v>
      </c>
      <c r="D192" s="131" t="s">
        <v>270</v>
      </c>
      <c r="E192" s="116" t="s">
        <v>271</v>
      </c>
      <c r="F192" s="116" t="s">
        <v>213</v>
      </c>
      <c r="G192" s="165" t="s">
        <v>266</v>
      </c>
      <c r="H192" s="324" t="s">
        <v>67</v>
      </c>
      <c r="I192" s="172" t="s">
        <v>213</v>
      </c>
      <c r="J192" s="166" t="s">
        <v>124</v>
      </c>
      <c r="K192" s="198" t="s">
        <v>220</v>
      </c>
      <c r="L192" s="295" t="s">
        <v>143</v>
      </c>
      <c r="M192" s="189" t="s">
        <v>248</v>
      </c>
      <c r="N192" s="174" t="s">
        <v>136</v>
      </c>
      <c r="O192" s="355" t="s">
        <v>387</v>
      </c>
      <c r="P192" s="174" t="s">
        <v>251</v>
      </c>
      <c r="Q192" s="124" t="s">
        <v>221</v>
      </c>
      <c r="R192" s="125" t="s">
        <v>211</v>
      </c>
      <c r="S192" s="126" t="s">
        <v>222</v>
      </c>
      <c r="T192" s="124" t="s">
        <v>279</v>
      </c>
      <c r="U192" s="141"/>
      <c r="V192" s="141"/>
    </row>
    <row r="193" spans="1:22" x14ac:dyDescent="0.25">
      <c r="A193" s="10" t="s">
        <v>23</v>
      </c>
      <c r="B193" s="13" t="s">
        <v>24</v>
      </c>
      <c r="C193" s="47">
        <v>7</v>
      </c>
      <c r="D193" s="183">
        <f>+T191</f>
        <v>7.0333333333333341</v>
      </c>
      <c r="E193" s="132">
        <v>42476</v>
      </c>
      <c r="F193" s="132">
        <v>42476</v>
      </c>
      <c r="G193" s="4">
        <v>1</v>
      </c>
      <c r="H193" s="4">
        <v>0</v>
      </c>
      <c r="I193" s="184" t="s">
        <v>250</v>
      </c>
      <c r="J193" s="4">
        <v>-2</v>
      </c>
      <c r="K193" s="4">
        <v>0</v>
      </c>
      <c r="L193" s="4">
        <v>0</v>
      </c>
      <c r="M193" s="4">
        <v>0</v>
      </c>
      <c r="N193" s="4">
        <v>-1</v>
      </c>
      <c r="O193" s="4">
        <v>2</v>
      </c>
      <c r="P193" s="47">
        <v>-1</v>
      </c>
      <c r="Q193" s="169">
        <v>9</v>
      </c>
      <c r="R193" s="47">
        <v>-1</v>
      </c>
      <c r="S193" s="135">
        <f>+R193/Q193</f>
        <v>-0.1111111111111111</v>
      </c>
      <c r="T193" s="156">
        <f>+D193-S193</f>
        <v>7.1444444444444448</v>
      </c>
      <c r="U193" s="170"/>
      <c r="V193" s="171"/>
    </row>
    <row r="194" spans="1:22" x14ac:dyDescent="0.25">
      <c r="A194" s="10" t="s">
        <v>23</v>
      </c>
      <c r="B194" s="13" t="s">
        <v>24</v>
      </c>
      <c r="C194" s="4" t="s">
        <v>269</v>
      </c>
      <c r="D194" s="131" t="s">
        <v>270</v>
      </c>
      <c r="E194" s="116" t="s">
        <v>271</v>
      </c>
      <c r="F194" s="116" t="s">
        <v>213</v>
      </c>
      <c r="G194" s="242" t="s">
        <v>327</v>
      </c>
      <c r="H194" s="300" t="s">
        <v>248</v>
      </c>
      <c r="I194" s="200" t="s">
        <v>229</v>
      </c>
      <c r="J194" s="337" t="s">
        <v>136</v>
      </c>
      <c r="K194" s="178" t="s">
        <v>220</v>
      </c>
      <c r="L194" s="298" t="s">
        <v>124</v>
      </c>
      <c r="M194" s="116" t="s">
        <v>295</v>
      </c>
      <c r="N194" s="303" t="s">
        <v>388</v>
      </c>
      <c r="O194" s="149" t="s">
        <v>389</v>
      </c>
      <c r="P194" s="149" t="s">
        <v>118</v>
      </c>
      <c r="Q194" s="305" t="s">
        <v>221</v>
      </c>
      <c r="R194" s="7" t="s">
        <v>211</v>
      </c>
      <c r="S194" s="306" t="s">
        <v>222</v>
      </c>
      <c r="T194" s="124" t="s">
        <v>279</v>
      </c>
      <c r="U194" s="141" t="s">
        <v>230</v>
      </c>
      <c r="V194" s="141" t="s">
        <v>231</v>
      </c>
    </row>
    <row r="195" spans="1:22" x14ac:dyDescent="0.25">
      <c r="A195" s="10" t="s">
        <v>23</v>
      </c>
      <c r="B195" s="13" t="s">
        <v>24</v>
      </c>
      <c r="C195" s="186">
        <v>7</v>
      </c>
      <c r="D195" s="183">
        <f>+T193</f>
        <v>7.1444444444444448</v>
      </c>
      <c r="E195" s="203">
        <v>42546</v>
      </c>
      <c r="F195" s="184" t="s">
        <v>250</v>
      </c>
      <c r="G195" s="155">
        <v>-2</v>
      </c>
      <c r="H195" s="47">
        <v>0</v>
      </c>
      <c r="I195" s="47">
        <v>0</v>
      </c>
      <c r="J195" s="47">
        <v>0</v>
      </c>
      <c r="K195" s="47">
        <v>0</v>
      </c>
      <c r="L195" s="47">
        <v>1</v>
      </c>
      <c r="M195" s="143" t="s">
        <v>330</v>
      </c>
      <c r="N195" s="4">
        <v>0</v>
      </c>
      <c r="O195" s="4">
        <v>0</v>
      </c>
      <c r="P195" s="4">
        <v>0</v>
      </c>
      <c r="Q195" s="307">
        <v>9</v>
      </c>
      <c r="R195" s="45">
        <v>-1</v>
      </c>
      <c r="S195" s="308">
        <f>+R195/Q195</f>
        <v>-0.1111111111111111</v>
      </c>
      <c r="T195" s="309">
        <f>+D195-S195</f>
        <v>7.2555555555555555</v>
      </c>
      <c r="U195" s="170">
        <v>8.375</v>
      </c>
      <c r="V195" s="171">
        <f>+U195-T195</f>
        <v>1.1194444444444445</v>
      </c>
    </row>
    <row r="196" spans="1:22" x14ac:dyDescent="0.25">
      <c r="A196" s="20" t="s">
        <v>423</v>
      </c>
      <c r="B196" s="13" t="s">
        <v>40</v>
      </c>
      <c r="C196" s="4" t="s">
        <v>269</v>
      </c>
      <c r="D196" s="131" t="s">
        <v>270</v>
      </c>
      <c r="E196" s="116" t="s">
        <v>271</v>
      </c>
      <c r="F196" s="116" t="s">
        <v>213</v>
      </c>
      <c r="G196" s="339" t="s">
        <v>366</v>
      </c>
      <c r="H196" s="267" t="s">
        <v>365</v>
      </c>
      <c r="I196" s="116" t="s">
        <v>213</v>
      </c>
      <c r="J196" s="216" t="s">
        <v>144</v>
      </c>
      <c r="K196" s="222" t="s">
        <v>282</v>
      </c>
      <c r="L196" s="222" t="s">
        <v>309</v>
      </c>
      <c r="M196" s="270" t="s">
        <v>308</v>
      </c>
      <c r="N196" s="390" t="s">
        <v>307</v>
      </c>
      <c r="O196" s="391" t="s">
        <v>308</v>
      </c>
      <c r="P196" s="390" t="s">
        <v>228</v>
      </c>
      <c r="Q196" s="124" t="s">
        <v>221</v>
      </c>
      <c r="R196" s="125" t="s">
        <v>211</v>
      </c>
      <c r="S196" s="126" t="s">
        <v>222</v>
      </c>
      <c r="T196" s="124" t="s">
        <v>279</v>
      </c>
      <c r="U196" s="26"/>
      <c r="V196" s="26"/>
    </row>
    <row r="197" spans="1:22" x14ac:dyDescent="0.25">
      <c r="A197" s="20" t="s">
        <v>423</v>
      </c>
      <c r="B197" s="13" t="s">
        <v>40</v>
      </c>
      <c r="C197" s="4">
        <v>9</v>
      </c>
      <c r="D197" s="4">
        <v>132</v>
      </c>
      <c r="E197" s="143">
        <v>41983</v>
      </c>
      <c r="F197" s="203">
        <v>42035</v>
      </c>
      <c r="G197" s="217">
        <v>1</v>
      </c>
      <c r="H197" s="4">
        <v>0</v>
      </c>
      <c r="I197" s="9" t="s">
        <v>280</v>
      </c>
      <c r="J197" s="4">
        <v>1</v>
      </c>
      <c r="K197" s="4">
        <v>1</v>
      </c>
      <c r="L197" s="4">
        <v>3</v>
      </c>
      <c r="M197" s="4">
        <v>1</v>
      </c>
      <c r="N197" s="4">
        <v>1</v>
      </c>
      <c r="O197" s="4">
        <v>1</v>
      </c>
      <c r="P197" s="4">
        <v>1</v>
      </c>
      <c r="Q197" s="134">
        <v>9</v>
      </c>
      <c r="R197" s="47">
        <v>10</v>
      </c>
      <c r="S197" s="135">
        <v>1.1111111111111112</v>
      </c>
      <c r="T197" s="136">
        <v>7.8888888888888893</v>
      </c>
      <c r="U197" s="26"/>
      <c r="V197" s="26"/>
    </row>
    <row r="198" spans="1:22" x14ac:dyDescent="0.25">
      <c r="A198" s="20" t="s">
        <v>423</v>
      </c>
      <c r="B198" s="13" t="s">
        <v>40</v>
      </c>
      <c r="C198" s="4" t="s">
        <v>269</v>
      </c>
      <c r="D198" s="131" t="s">
        <v>270</v>
      </c>
      <c r="E198" s="116" t="s">
        <v>271</v>
      </c>
      <c r="F198" s="116" t="s">
        <v>213</v>
      </c>
      <c r="G198" s="123" t="s">
        <v>219</v>
      </c>
      <c r="H198" s="116" t="s">
        <v>213</v>
      </c>
      <c r="I198" s="137" t="s">
        <v>374</v>
      </c>
      <c r="J198" s="225" t="s">
        <v>424</v>
      </c>
      <c r="K198" s="167" t="s">
        <v>425</v>
      </c>
      <c r="L198" s="138" t="s">
        <v>378</v>
      </c>
      <c r="M198" s="166" t="s">
        <v>375</v>
      </c>
      <c r="N198" s="116" t="s">
        <v>213</v>
      </c>
      <c r="O198" s="149" t="s">
        <v>425</v>
      </c>
      <c r="P198" s="207" t="s">
        <v>381</v>
      </c>
      <c r="Q198" s="124" t="s">
        <v>221</v>
      </c>
      <c r="R198" s="125" t="s">
        <v>211</v>
      </c>
      <c r="S198" s="126" t="s">
        <v>222</v>
      </c>
      <c r="T198" s="124" t="s">
        <v>279</v>
      </c>
      <c r="U198" s="26"/>
      <c r="V198" s="26"/>
    </row>
    <row r="199" spans="1:22" x14ac:dyDescent="0.25">
      <c r="A199" s="20" t="s">
        <v>423</v>
      </c>
      <c r="B199" s="13" t="s">
        <v>40</v>
      </c>
      <c r="C199" s="4">
        <v>8</v>
      </c>
      <c r="D199" s="183">
        <v>7.8888888888888893</v>
      </c>
      <c r="E199" s="143">
        <v>42184</v>
      </c>
      <c r="F199" s="9" t="s">
        <v>280</v>
      </c>
      <c r="G199" s="133">
        <v>1</v>
      </c>
      <c r="H199" s="132" t="s">
        <v>345</v>
      </c>
      <c r="I199" s="4">
        <v>1</v>
      </c>
      <c r="J199" s="4">
        <v>0</v>
      </c>
      <c r="K199" s="4">
        <v>2</v>
      </c>
      <c r="L199" s="4">
        <v>-1</v>
      </c>
      <c r="M199" s="4">
        <v>0</v>
      </c>
      <c r="N199" s="132" t="s">
        <v>351</v>
      </c>
      <c r="O199" s="4">
        <v>0</v>
      </c>
      <c r="P199" s="4">
        <v>0</v>
      </c>
      <c r="Q199" s="134">
        <v>8</v>
      </c>
      <c r="R199" s="47">
        <v>3</v>
      </c>
      <c r="S199" s="135">
        <v>0.375</v>
      </c>
      <c r="T199" s="156">
        <v>7.5138888888888893</v>
      </c>
      <c r="U199" s="26"/>
      <c r="V199" s="26"/>
    </row>
    <row r="200" spans="1:22" x14ac:dyDescent="0.25">
      <c r="A200" s="20" t="s">
        <v>423</v>
      </c>
      <c r="B200" s="13" t="s">
        <v>40</v>
      </c>
      <c r="C200" s="4" t="s">
        <v>269</v>
      </c>
      <c r="D200" s="131" t="s">
        <v>270</v>
      </c>
      <c r="E200" s="116" t="s">
        <v>271</v>
      </c>
      <c r="F200" s="116" t="s">
        <v>213</v>
      </c>
      <c r="G200" s="147" t="s">
        <v>383</v>
      </c>
      <c r="H200" s="324" t="s">
        <v>426</v>
      </c>
      <c r="I200" s="204" t="s">
        <v>380</v>
      </c>
      <c r="J200" s="208" t="s">
        <v>382</v>
      </c>
      <c r="K200" s="116" t="s">
        <v>213</v>
      </c>
      <c r="L200" s="392" t="s">
        <v>365</v>
      </c>
      <c r="M200" s="393" t="s">
        <v>312</v>
      </c>
      <c r="N200" s="221" t="s">
        <v>427</v>
      </c>
      <c r="O200" s="370" t="s">
        <v>118</v>
      </c>
      <c r="P200" s="165" t="s">
        <v>144</v>
      </c>
      <c r="Q200" s="124" t="s">
        <v>221</v>
      </c>
      <c r="R200" s="125" t="s">
        <v>211</v>
      </c>
      <c r="S200" s="126" t="s">
        <v>222</v>
      </c>
      <c r="T200" s="124" t="s">
        <v>279</v>
      </c>
      <c r="U200" s="153"/>
      <c r="V200" s="153"/>
    </row>
    <row r="201" spans="1:22" x14ac:dyDescent="0.25">
      <c r="A201" s="20" t="s">
        <v>423</v>
      </c>
      <c r="B201" s="13" t="s">
        <v>40</v>
      </c>
      <c r="C201" s="47">
        <v>8</v>
      </c>
      <c r="D201" s="183">
        <v>7.5138888888888893</v>
      </c>
      <c r="E201" s="287">
        <v>42226</v>
      </c>
      <c r="F201" s="132" t="s">
        <v>351</v>
      </c>
      <c r="G201" s="133">
        <v>1</v>
      </c>
      <c r="H201" s="4">
        <v>2</v>
      </c>
      <c r="I201" s="4">
        <v>0</v>
      </c>
      <c r="J201" s="4">
        <v>0</v>
      </c>
      <c r="K201" s="132" t="s">
        <v>398</v>
      </c>
      <c r="L201" s="169">
        <v>2</v>
      </c>
      <c r="M201" s="169">
        <v>2</v>
      </c>
      <c r="N201" s="169">
        <v>2</v>
      </c>
      <c r="O201" s="169">
        <v>1</v>
      </c>
      <c r="P201" s="169">
        <v>2</v>
      </c>
      <c r="Q201" s="134">
        <v>9</v>
      </c>
      <c r="R201" s="47">
        <v>12</v>
      </c>
      <c r="S201" s="135">
        <v>1.3333333333333333</v>
      </c>
      <c r="T201" s="156">
        <v>6.1805555555555562</v>
      </c>
      <c r="U201" s="394"/>
      <c r="V201" s="283"/>
    </row>
    <row r="202" spans="1:22" x14ac:dyDescent="0.25">
      <c r="A202" s="20" t="s">
        <v>423</v>
      </c>
      <c r="B202" s="13" t="s">
        <v>40</v>
      </c>
      <c r="C202" s="4" t="s">
        <v>269</v>
      </c>
      <c r="D202" s="131" t="s">
        <v>270</v>
      </c>
      <c r="E202" s="116" t="s">
        <v>271</v>
      </c>
      <c r="F202" s="116" t="s">
        <v>213</v>
      </c>
      <c r="G202" s="395" t="s">
        <v>365</v>
      </c>
      <c r="H202" s="204" t="s">
        <v>144</v>
      </c>
      <c r="I202" s="370" t="s">
        <v>118</v>
      </c>
      <c r="J202" s="116" t="s">
        <v>213</v>
      </c>
      <c r="K202" s="233" t="s">
        <v>143</v>
      </c>
      <c r="L202" s="149" t="s">
        <v>251</v>
      </c>
      <c r="M202" s="396" t="s">
        <v>290</v>
      </c>
      <c r="N202" s="233" t="s">
        <v>122</v>
      </c>
      <c r="O202" s="233" t="s">
        <v>137</v>
      </c>
      <c r="P202" s="207" t="s">
        <v>118</v>
      </c>
      <c r="Q202" s="397" t="s">
        <v>221</v>
      </c>
      <c r="R202" s="398" t="s">
        <v>211</v>
      </c>
      <c r="S202" s="399" t="s">
        <v>222</v>
      </c>
      <c r="T202" s="124" t="s">
        <v>279</v>
      </c>
      <c r="U202" s="153"/>
      <c r="V202" s="153"/>
    </row>
    <row r="203" spans="1:22" x14ac:dyDescent="0.25">
      <c r="A203" s="20" t="s">
        <v>423</v>
      </c>
      <c r="B203" s="13" t="s">
        <v>40</v>
      </c>
      <c r="C203" s="47">
        <v>6</v>
      </c>
      <c r="D203" s="183">
        <v>6.1805555555555562</v>
      </c>
      <c r="E203" s="128">
        <v>42287</v>
      </c>
      <c r="F203" s="132" t="s">
        <v>398</v>
      </c>
      <c r="G203" s="400">
        <v>-1</v>
      </c>
      <c r="H203" s="401">
        <v>2</v>
      </c>
      <c r="I203" s="402">
        <v>1</v>
      </c>
      <c r="J203" s="403" t="s">
        <v>289</v>
      </c>
      <c r="K203" s="47">
        <v>0</v>
      </c>
      <c r="L203" s="47">
        <v>-3</v>
      </c>
      <c r="M203" s="47">
        <v>0</v>
      </c>
      <c r="N203" s="47">
        <v>0</v>
      </c>
      <c r="O203" s="47">
        <v>0</v>
      </c>
      <c r="P203" s="47">
        <v>-2</v>
      </c>
      <c r="Q203" s="134">
        <v>9</v>
      </c>
      <c r="R203" s="47">
        <v>-3</v>
      </c>
      <c r="S203" s="135">
        <v>-0.33333333333333331</v>
      </c>
      <c r="T203" s="156">
        <v>6.5138888888888893</v>
      </c>
      <c r="U203" s="394"/>
      <c r="V203" s="283"/>
    </row>
    <row r="204" spans="1:22" x14ac:dyDescent="0.25">
      <c r="A204" s="20" t="s">
        <v>428</v>
      </c>
      <c r="B204" s="13" t="s">
        <v>40</v>
      </c>
      <c r="C204" s="4" t="s">
        <v>269</v>
      </c>
      <c r="D204" s="131" t="s">
        <v>270</v>
      </c>
      <c r="E204" s="116" t="s">
        <v>271</v>
      </c>
      <c r="F204" s="116" t="s">
        <v>213</v>
      </c>
      <c r="G204" s="285" t="s">
        <v>143</v>
      </c>
      <c r="H204" s="149" t="s">
        <v>251</v>
      </c>
      <c r="I204" s="149" t="s">
        <v>122</v>
      </c>
      <c r="J204" s="233" t="s">
        <v>137</v>
      </c>
      <c r="K204" s="207" t="s">
        <v>118</v>
      </c>
      <c r="L204" s="116" t="s">
        <v>213</v>
      </c>
      <c r="M204" s="404" t="s">
        <v>143</v>
      </c>
      <c r="N204" s="303" t="s">
        <v>355</v>
      </c>
      <c r="O204" s="206" t="s">
        <v>316</v>
      </c>
      <c r="P204" s="238" t="s">
        <v>314</v>
      </c>
      <c r="Q204" s="124" t="s">
        <v>221</v>
      </c>
      <c r="R204" s="125" t="s">
        <v>211</v>
      </c>
      <c r="S204" s="126" t="s">
        <v>222</v>
      </c>
      <c r="T204" s="124" t="s">
        <v>279</v>
      </c>
      <c r="U204" s="153"/>
      <c r="V204" s="153"/>
    </row>
    <row r="205" spans="1:22" x14ac:dyDescent="0.25">
      <c r="A205" s="20" t="s">
        <v>428</v>
      </c>
      <c r="B205" s="13" t="s">
        <v>40</v>
      </c>
      <c r="C205" s="47">
        <v>7</v>
      </c>
      <c r="D205" s="4">
        <v>6.5137999999999998</v>
      </c>
      <c r="E205" s="187">
        <v>42343</v>
      </c>
      <c r="F205" s="132" t="s">
        <v>289</v>
      </c>
      <c r="G205" s="273">
        <v>-3</v>
      </c>
      <c r="H205" s="47">
        <v>-3</v>
      </c>
      <c r="I205" s="4">
        <v>-2</v>
      </c>
      <c r="J205" s="47">
        <v>0</v>
      </c>
      <c r="K205" s="47">
        <v>-2</v>
      </c>
      <c r="L205" s="143" t="s">
        <v>354</v>
      </c>
      <c r="M205" s="4">
        <v>0</v>
      </c>
      <c r="N205" s="4">
        <v>-1</v>
      </c>
      <c r="O205" s="4">
        <v>0</v>
      </c>
      <c r="P205" s="4">
        <v>-1</v>
      </c>
      <c r="Q205" s="134">
        <v>9</v>
      </c>
      <c r="R205" s="47">
        <v>-12</v>
      </c>
      <c r="S205" s="135">
        <v>-1.3333333333333333</v>
      </c>
      <c r="T205" s="156">
        <v>7.8471333333333328</v>
      </c>
      <c r="U205" s="405"/>
      <c r="V205" s="283"/>
    </row>
    <row r="206" spans="1:22" x14ac:dyDescent="0.25">
      <c r="A206" s="20" t="s">
        <v>428</v>
      </c>
      <c r="B206" s="13" t="s">
        <v>40</v>
      </c>
      <c r="C206" s="4" t="s">
        <v>269</v>
      </c>
      <c r="D206" s="131" t="s">
        <v>270</v>
      </c>
      <c r="E206" s="116" t="s">
        <v>271</v>
      </c>
      <c r="F206" s="116" t="s">
        <v>213</v>
      </c>
      <c r="G206" s="406" t="s">
        <v>353</v>
      </c>
      <c r="H206" s="304" t="s">
        <v>356</v>
      </c>
      <c r="I206" s="332" t="s">
        <v>219</v>
      </c>
      <c r="J206" s="404" t="s">
        <v>143</v>
      </c>
      <c r="K206" s="396" t="s">
        <v>314</v>
      </c>
      <c r="L206" s="329" t="s">
        <v>353</v>
      </c>
      <c r="M206" s="206" t="s">
        <v>316</v>
      </c>
      <c r="N206" s="332" t="s">
        <v>219</v>
      </c>
      <c r="O206" s="332" t="s">
        <v>357</v>
      </c>
      <c r="P206" s="333" t="s">
        <v>358</v>
      </c>
      <c r="Q206" s="124" t="s">
        <v>221</v>
      </c>
      <c r="R206" s="125" t="s">
        <v>211</v>
      </c>
      <c r="S206" s="126" t="s">
        <v>222</v>
      </c>
      <c r="T206" s="124" t="s">
        <v>279</v>
      </c>
      <c r="U206" s="153"/>
      <c r="V206" s="153"/>
    </row>
    <row r="207" spans="1:22" x14ac:dyDescent="0.25">
      <c r="A207" s="20" t="s">
        <v>428</v>
      </c>
      <c r="B207" s="13" t="s">
        <v>40</v>
      </c>
      <c r="C207" s="47">
        <v>7</v>
      </c>
      <c r="D207" s="4">
        <v>7.8471000000000002</v>
      </c>
      <c r="E207" s="128">
        <v>42374</v>
      </c>
      <c r="F207" s="143" t="s">
        <v>354</v>
      </c>
      <c r="G207" s="133">
        <v>-1</v>
      </c>
      <c r="H207" s="4">
        <v>-1</v>
      </c>
      <c r="I207" s="4">
        <v>0</v>
      </c>
      <c r="J207" s="4">
        <v>0</v>
      </c>
      <c r="K207" s="4">
        <v>1</v>
      </c>
      <c r="L207" s="4">
        <v>-1</v>
      </c>
      <c r="M207" s="4">
        <v>0</v>
      </c>
      <c r="N207" s="4">
        <v>0</v>
      </c>
      <c r="O207" s="4">
        <v>0</v>
      </c>
      <c r="P207" s="4">
        <v>-1</v>
      </c>
      <c r="Q207" s="134">
        <v>10</v>
      </c>
      <c r="R207" s="47">
        <v>-3</v>
      </c>
      <c r="S207" s="135">
        <v>-0.3</v>
      </c>
      <c r="T207" s="407">
        <v>8.1471</v>
      </c>
      <c r="U207" s="405"/>
      <c r="V207" s="283"/>
    </row>
    <row r="208" spans="1:22" x14ac:dyDescent="0.25">
      <c r="A208" s="20" t="s">
        <v>423</v>
      </c>
      <c r="B208" s="13" t="s">
        <v>40</v>
      </c>
      <c r="C208" s="4" t="s">
        <v>269</v>
      </c>
      <c r="D208" s="131" t="s">
        <v>270</v>
      </c>
      <c r="E208" s="116" t="s">
        <v>271</v>
      </c>
      <c r="F208" s="116" t="s">
        <v>213</v>
      </c>
      <c r="G208" s="408" t="s">
        <v>137</v>
      </c>
      <c r="H208" s="409" t="s">
        <v>291</v>
      </c>
      <c r="I208" s="409" t="s">
        <v>292</v>
      </c>
      <c r="J208" s="409" t="s">
        <v>245</v>
      </c>
      <c r="K208" s="240" t="s">
        <v>277</v>
      </c>
      <c r="L208" s="174" t="s">
        <v>136</v>
      </c>
      <c r="M208" s="131" t="s">
        <v>213</v>
      </c>
      <c r="N208" s="355" t="s">
        <v>386</v>
      </c>
      <c r="O208" s="138" t="s">
        <v>322</v>
      </c>
      <c r="P208" s="166" t="s">
        <v>309</v>
      </c>
      <c r="Q208" s="124" t="s">
        <v>221</v>
      </c>
      <c r="R208" s="125" t="s">
        <v>211</v>
      </c>
      <c r="S208" s="126" t="s">
        <v>222</v>
      </c>
      <c r="T208" s="124" t="s">
        <v>279</v>
      </c>
      <c r="U208" s="153"/>
      <c r="V208" s="153"/>
    </row>
    <row r="209" spans="1:22" x14ac:dyDescent="0.25">
      <c r="A209" s="20" t="s">
        <v>423</v>
      </c>
      <c r="B209" s="13" t="s">
        <v>40</v>
      </c>
      <c r="C209" s="47">
        <v>8</v>
      </c>
      <c r="D209" s="183">
        <v>8.1471</v>
      </c>
      <c r="E209" s="128">
        <v>42374</v>
      </c>
      <c r="F209" s="132">
        <v>42406</v>
      </c>
      <c r="G209" s="47">
        <v>1</v>
      </c>
      <c r="H209" s="273">
        <v>1</v>
      </c>
      <c r="I209" s="47">
        <v>2</v>
      </c>
      <c r="J209" s="47">
        <v>2</v>
      </c>
      <c r="K209" s="47">
        <v>0</v>
      </c>
      <c r="L209" s="273">
        <v>-1</v>
      </c>
      <c r="M209" s="244" t="s">
        <v>293</v>
      </c>
      <c r="N209" s="4">
        <v>0</v>
      </c>
      <c r="O209" s="250">
        <v>-2</v>
      </c>
      <c r="P209" s="250">
        <v>-1</v>
      </c>
      <c r="Q209" s="134">
        <v>9</v>
      </c>
      <c r="R209" s="47">
        <v>2</v>
      </c>
      <c r="S209" s="135">
        <v>0.22222222222222221</v>
      </c>
      <c r="T209" s="156">
        <v>7.9248777777777777</v>
      </c>
      <c r="U209" s="405"/>
      <c r="V209" s="283"/>
    </row>
    <row r="210" spans="1:22" x14ac:dyDescent="0.25">
      <c r="A210" s="20" t="s">
        <v>423</v>
      </c>
      <c r="B210" s="6" t="s">
        <v>40</v>
      </c>
      <c r="C210" s="4" t="s">
        <v>269</v>
      </c>
      <c r="D210" s="131" t="s">
        <v>270</v>
      </c>
      <c r="E210" s="116" t="s">
        <v>271</v>
      </c>
      <c r="F210" s="116" t="s">
        <v>213</v>
      </c>
      <c r="G210" s="166" t="s">
        <v>266</v>
      </c>
      <c r="H210" s="410" t="s">
        <v>276</v>
      </c>
      <c r="I210" s="243" t="s">
        <v>273</v>
      </c>
      <c r="J210" s="355" t="s">
        <v>386</v>
      </c>
      <c r="K210" s="324" t="s">
        <v>385</v>
      </c>
      <c r="L210" s="224" t="s">
        <v>266</v>
      </c>
      <c r="M210" s="165" t="s">
        <v>309</v>
      </c>
      <c r="N210" s="246" t="s">
        <v>137</v>
      </c>
      <c r="O210" s="246" t="s">
        <v>251</v>
      </c>
      <c r="P210" s="247" t="s">
        <v>118</v>
      </c>
      <c r="Q210" s="124" t="s">
        <v>221</v>
      </c>
      <c r="R210" s="125" t="s">
        <v>211</v>
      </c>
      <c r="S210" s="126" t="s">
        <v>222</v>
      </c>
      <c r="T210" s="124" t="s">
        <v>279</v>
      </c>
      <c r="U210" s="153"/>
      <c r="V210" s="153"/>
    </row>
    <row r="211" spans="1:22" x14ac:dyDescent="0.25">
      <c r="A211" s="20" t="s">
        <v>423</v>
      </c>
      <c r="B211" s="5" t="s">
        <v>40</v>
      </c>
      <c r="C211" s="4">
        <v>8</v>
      </c>
      <c r="D211" s="183">
        <v>7.9248777777777777</v>
      </c>
      <c r="E211" s="203">
        <v>42464</v>
      </c>
      <c r="F211" s="244" t="s">
        <v>293</v>
      </c>
      <c r="G211" s="411">
        <v>0</v>
      </c>
      <c r="H211" s="411">
        <v>0</v>
      </c>
      <c r="I211" s="411">
        <v>0</v>
      </c>
      <c r="J211" s="411">
        <v>0</v>
      </c>
      <c r="K211" s="4">
        <v>0</v>
      </c>
      <c r="L211" s="4">
        <v>0</v>
      </c>
      <c r="M211" s="4">
        <v>1</v>
      </c>
      <c r="N211" s="4">
        <v>1</v>
      </c>
      <c r="O211" s="4">
        <v>4</v>
      </c>
      <c r="P211" s="4">
        <v>0</v>
      </c>
      <c r="Q211" s="134">
        <v>10</v>
      </c>
      <c r="R211" s="47">
        <v>6</v>
      </c>
      <c r="S211" s="135">
        <v>0.6</v>
      </c>
      <c r="T211" s="156">
        <v>7.324877777777778</v>
      </c>
      <c r="U211" s="405"/>
      <c r="V211" s="171"/>
    </row>
    <row r="212" spans="1:22" x14ac:dyDescent="0.25">
      <c r="A212" s="20" t="s">
        <v>423</v>
      </c>
      <c r="B212" s="5" t="s">
        <v>40</v>
      </c>
      <c r="C212" s="4" t="s">
        <v>269</v>
      </c>
      <c r="D212" s="131" t="s">
        <v>270</v>
      </c>
      <c r="E212" s="116" t="s">
        <v>271</v>
      </c>
      <c r="F212" s="116" t="s">
        <v>213</v>
      </c>
      <c r="G212" s="174" t="s">
        <v>251</v>
      </c>
      <c r="H212" s="242" t="s">
        <v>327</v>
      </c>
      <c r="I212" s="222" t="s">
        <v>247</v>
      </c>
      <c r="J212" s="243" t="s">
        <v>387</v>
      </c>
      <c r="K212" s="166" t="str">
        <f>+'[2]Input sheet'!$B$12</f>
        <v>Steyn S</v>
      </c>
      <c r="L212" s="332" t="s">
        <v>327</v>
      </c>
      <c r="M212" s="174" t="s">
        <v>136</v>
      </c>
      <c r="N212" s="207" t="s">
        <v>124</v>
      </c>
      <c r="O212" s="302" t="s">
        <v>429</v>
      </c>
      <c r="P212" s="323" t="s">
        <v>362</v>
      </c>
      <c r="Q212" s="124" t="s">
        <v>221</v>
      </c>
      <c r="R212" s="125" t="s">
        <v>211</v>
      </c>
      <c r="S212" s="126" t="s">
        <v>222</v>
      </c>
      <c r="T212" s="124" t="s">
        <v>279</v>
      </c>
      <c r="U212" s="153" t="s">
        <v>430</v>
      </c>
      <c r="V212" s="153" t="s">
        <v>231</v>
      </c>
    </row>
    <row r="213" spans="1:22" x14ac:dyDescent="0.25">
      <c r="A213" s="20" t="s">
        <v>423</v>
      </c>
      <c r="B213" s="6" t="s">
        <v>40</v>
      </c>
      <c r="C213" s="47">
        <v>7</v>
      </c>
      <c r="D213" s="183">
        <v>7.324877777777778</v>
      </c>
      <c r="E213" s="203">
        <v>42464</v>
      </c>
      <c r="F213" s="187" t="s">
        <v>250</v>
      </c>
      <c r="G213" s="4">
        <v>-1</v>
      </c>
      <c r="H213" s="4">
        <v>-2</v>
      </c>
      <c r="I213" s="4">
        <v>1</v>
      </c>
      <c r="J213" s="4">
        <v>0</v>
      </c>
      <c r="K213" s="4">
        <v>-2</v>
      </c>
      <c r="L213" s="47">
        <v>0</v>
      </c>
      <c r="M213" s="47">
        <v>-2</v>
      </c>
      <c r="N213" s="47">
        <v>-1</v>
      </c>
      <c r="O213" s="47">
        <v>-1</v>
      </c>
      <c r="P213" s="47">
        <v>2</v>
      </c>
      <c r="Q213" s="134">
        <v>10</v>
      </c>
      <c r="R213" s="47">
        <v>-6</v>
      </c>
      <c r="S213" s="135">
        <f>+R213/Q213</f>
        <v>-0.6</v>
      </c>
      <c r="T213" s="156">
        <f>+D213-S213</f>
        <v>7.9248777777777777</v>
      </c>
      <c r="U213" s="405">
        <v>7.8887999999999998</v>
      </c>
      <c r="V213" s="171">
        <f>+U213-T213</f>
        <v>-3.6077777777777875E-2</v>
      </c>
    </row>
    <row r="214" spans="1:22" x14ac:dyDescent="0.25">
      <c r="A214" s="20" t="s">
        <v>423</v>
      </c>
      <c r="B214" s="13" t="s">
        <v>40</v>
      </c>
      <c r="C214" s="4" t="s">
        <v>269</v>
      </c>
      <c r="D214" s="131" t="s">
        <v>270</v>
      </c>
      <c r="E214" s="116" t="s">
        <v>271</v>
      </c>
      <c r="F214" s="116" t="s">
        <v>213</v>
      </c>
      <c r="M214" s="111"/>
      <c r="N214" s="111"/>
      <c r="O214" s="111"/>
      <c r="P214" s="111"/>
      <c r="Q214" s="134"/>
      <c r="R214" s="47"/>
      <c r="S214" s="135"/>
      <c r="T214" s="156"/>
      <c r="U214" s="405"/>
      <c r="V214" s="171"/>
    </row>
    <row r="215" spans="1:22" x14ac:dyDescent="0.25">
      <c r="A215" s="20" t="s">
        <v>423</v>
      </c>
      <c r="B215" s="13" t="s">
        <v>40</v>
      </c>
      <c r="C215" s="186">
        <v>8</v>
      </c>
      <c r="D215" s="183">
        <f>+T213</f>
        <v>7.9248777777777777</v>
      </c>
      <c r="E215" s="203">
        <v>42548</v>
      </c>
      <c r="F215" s="187"/>
      <c r="M215" s="111"/>
      <c r="N215" s="111"/>
      <c r="O215" s="111"/>
      <c r="P215" s="111"/>
      <c r="Q215" s="134"/>
      <c r="R215" s="47"/>
      <c r="S215" s="135"/>
      <c r="T215" s="156"/>
      <c r="U215" s="405"/>
      <c r="V215" s="171"/>
    </row>
    <row r="216" spans="1:22" x14ac:dyDescent="0.25">
      <c r="A216" s="20" t="s">
        <v>6</v>
      </c>
      <c r="B216" s="13" t="s">
        <v>7</v>
      </c>
      <c r="C216" s="4" t="s">
        <v>269</v>
      </c>
      <c r="D216" s="131" t="s">
        <v>270</v>
      </c>
      <c r="E216" s="116" t="s">
        <v>271</v>
      </c>
      <c r="F216" s="116" t="s">
        <v>213</v>
      </c>
      <c r="G216" s="147" t="s">
        <v>216</v>
      </c>
      <c r="H216" s="251" t="s">
        <v>214</v>
      </c>
      <c r="I216" s="120" t="s">
        <v>294</v>
      </c>
      <c r="J216" s="118" t="s">
        <v>144</v>
      </c>
      <c r="K216" s="251" t="s">
        <v>214</v>
      </c>
      <c r="L216" s="120" t="s">
        <v>217</v>
      </c>
      <c r="M216" s="116" t="s">
        <v>295</v>
      </c>
      <c r="N216" s="174" t="s">
        <v>251</v>
      </c>
      <c r="O216" s="240" t="s">
        <v>277</v>
      </c>
      <c r="P216" s="246" t="s">
        <v>296</v>
      </c>
      <c r="Q216" s="124" t="s">
        <v>221</v>
      </c>
      <c r="R216" s="125" t="s">
        <v>211</v>
      </c>
      <c r="S216" s="126" t="s">
        <v>222</v>
      </c>
      <c r="T216" s="124" t="s">
        <v>279</v>
      </c>
      <c r="U216" s="141"/>
      <c r="V216" s="141"/>
    </row>
    <row r="217" spans="1:22" x14ac:dyDescent="0.25">
      <c r="A217" s="20" t="s">
        <v>6</v>
      </c>
      <c r="B217" s="13" t="s">
        <v>7</v>
      </c>
      <c r="C217" s="4">
        <v>9</v>
      </c>
      <c r="D217" s="4"/>
      <c r="E217" s="116"/>
      <c r="F217" s="128" t="s">
        <v>224</v>
      </c>
      <c r="G217" s="129">
        <v>2</v>
      </c>
      <c r="H217" s="130">
        <v>0</v>
      </c>
      <c r="I217" s="130">
        <v>0</v>
      </c>
      <c r="J217" s="130">
        <v>-1</v>
      </c>
      <c r="K217" s="130">
        <v>0</v>
      </c>
      <c r="L217" s="130">
        <v>0</v>
      </c>
      <c r="M217" s="143" t="s">
        <v>297</v>
      </c>
      <c r="N217" s="4">
        <v>0</v>
      </c>
      <c r="O217" s="4">
        <v>1</v>
      </c>
      <c r="P217" s="4">
        <v>2</v>
      </c>
      <c r="Q217" s="134">
        <v>9</v>
      </c>
      <c r="R217" s="47">
        <v>4</v>
      </c>
      <c r="S217" s="135">
        <v>0.44444444444444442</v>
      </c>
      <c r="T217" s="144">
        <v>8.5555555555555554</v>
      </c>
      <c r="U217" s="145"/>
      <c r="V217" s="171"/>
    </row>
    <row r="218" spans="1:22" x14ac:dyDescent="0.25">
      <c r="A218" s="20" t="s">
        <v>6</v>
      </c>
      <c r="B218" s="13" t="s">
        <v>7</v>
      </c>
      <c r="C218" s="4" t="s">
        <v>269</v>
      </c>
      <c r="D218" s="131" t="s">
        <v>270</v>
      </c>
      <c r="E218" s="116" t="s">
        <v>271</v>
      </c>
      <c r="F218" s="116" t="s">
        <v>213</v>
      </c>
      <c r="G218" s="252" t="s">
        <v>137</v>
      </c>
      <c r="H218" s="240" t="s">
        <v>144</v>
      </c>
      <c r="I218" s="174" t="s">
        <v>298</v>
      </c>
      <c r="J218" s="174" t="s">
        <v>284</v>
      </c>
      <c r="K218" s="174" t="s">
        <v>137</v>
      </c>
      <c r="Q218" s="124" t="s">
        <v>221</v>
      </c>
      <c r="R218" s="125" t="s">
        <v>211</v>
      </c>
      <c r="S218" s="126" t="s">
        <v>222</v>
      </c>
      <c r="T218" s="124" t="s">
        <v>279</v>
      </c>
      <c r="U218" s="141" t="s">
        <v>230</v>
      </c>
      <c r="V218" s="141" t="s">
        <v>231</v>
      </c>
    </row>
    <row r="219" spans="1:22" x14ac:dyDescent="0.25">
      <c r="A219" s="20" t="s">
        <v>6</v>
      </c>
      <c r="B219" s="13" t="s">
        <v>7</v>
      </c>
      <c r="C219" s="249">
        <v>9</v>
      </c>
      <c r="D219" s="142">
        <v>8.5555555555555554</v>
      </c>
      <c r="E219" s="9"/>
      <c r="F219" s="143" t="s">
        <v>297</v>
      </c>
      <c r="G219" s="253">
        <v>0</v>
      </c>
      <c r="H219" s="4">
        <v>3</v>
      </c>
      <c r="I219" s="4">
        <v>0</v>
      </c>
      <c r="J219" s="4">
        <v>0</v>
      </c>
      <c r="K219" s="4">
        <v>0</v>
      </c>
      <c r="Q219" s="134">
        <v>5</v>
      </c>
      <c r="R219" s="47">
        <v>3</v>
      </c>
      <c r="S219" s="135">
        <v>0.6</v>
      </c>
      <c r="T219" s="144">
        <v>7.9555555555555557</v>
      </c>
      <c r="U219" s="145">
        <v>8.5556000000000001</v>
      </c>
      <c r="V219" s="171">
        <v>0.60004444444444438</v>
      </c>
    </row>
    <row r="220" spans="1:22" x14ac:dyDescent="0.25">
      <c r="A220" s="10" t="s">
        <v>21</v>
      </c>
      <c r="B220" s="13" t="s">
        <v>22</v>
      </c>
      <c r="C220" s="4" t="s">
        <v>269</v>
      </c>
      <c r="D220" s="131" t="s">
        <v>270</v>
      </c>
      <c r="E220" s="116" t="s">
        <v>271</v>
      </c>
      <c r="F220" s="116" t="s">
        <v>213</v>
      </c>
      <c r="G220" s="310" t="s">
        <v>331</v>
      </c>
      <c r="H220" s="311" t="s">
        <v>284</v>
      </c>
      <c r="I220" s="116" t="s">
        <v>213</v>
      </c>
      <c r="J220" s="265" t="s">
        <v>136</v>
      </c>
      <c r="K220" s="212" t="s">
        <v>325</v>
      </c>
      <c r="L220" s="116" t="s">
        <v>213</v>
      </c>
      <c r="M220" s="221" t="s">
        <v>332</v>
      </c>
      <c r="N220" s="256" t="s">
        <v>333</v>
      </c>
      <c r="O220" s="212" t="s">
        <v>296</v>
      </c>
      <c r="P220" s="258" t="s">
        <v>251</v>
      </c>
      <c r="Q220" s="124" t="s">
        <v>221</v>
      </c>
      <c r="R220" s="125" t="s">
        <v>211</v>
      </c>
      <c r="S220" s="126" t="s">
        <v>222</v>
      </c>
      <c r="T220" s="124" t="s">
        <v>279</v>
      </c>
      <c r="U220" s="26"/>
      <c r="V220" s="26"/>
    </row>
    <row r="221" spans="1:22" x14ac:dyDescent="0.25">
      <c r="A221" s="10" t="s">
        <v>21</v>
      </c>
      <c r="B221" s="13" t="s">
        <v>22</v>
      </c>
      <c r="C221" s="4">
        <v>8</v>
      </c>
      <c r="D221" s="4"/>
      <c r="E221" s="116"/>
      <c r="F221" s="203">
        <v>42014</v>
      </c>
      <c r="G221" s="217">
        <v>-1</v>
      </c>
      <c r="H221" s="131">
        <v>-1</v>
      </c>
      <c r="I221" s="203">
        <v>42035</v>
      </c>
      <c r="J221" s="131">
        <v>1</v>
      </c>
      <c r="K221" s="4">
        <v>0</v>
      </c>
      <c r="L221" s="260">
        <v>42042</v>
      </c>
      <c r="M221" s="131">
        <v>0</v>
      </c>
      <c r="N221" s="131">
        <v>0</v>
      </c>
      <c r="O221" s="131">
        <v>-1</v>
      </c>
      <c r="P221" s="131">
        <v>-1</v>
      </c>
      <c r="Q221" s="134">
        <v>8</v>
      </c>
      <c r="R221" s="47">
        <v>-3</v>
      </c>
      <c r="S221" s="135">
        <v>-0.375</v>
      </c>
      <c r="T221" s="136">
        <v>8.375</v>
      </c>
      <c r="U221" s="26"/>
      <c r="V221" s="26"/>
    </row>
    <row r="222" spans="1:22" x14ac:dyDescent="0.25">
      <c r="A222" s="10" t="s">
        <v>21</v>
      </c>
      <c r="B222" s="13" t="s">
        <v>22</v>
      </c>
      <c r="C222" s="4" t="s">
        <v>269</v>
      </c>
      <c r="D222" s="131" t="s">
        <v>270</v>
      </c>
      <c r="E222" s="116" t="s">
        <v>271</v>
      </c>
      <c r="F222" s="116" t="s">
        <v>213</v>
      </c>
      <c r="G222" s="312" t="s">
        <v>217</v>
      </c>
      <c r="H222" s="233" t="s">
        <v>216</v>
      </c>
      <c r="I222" s="120" t="s">
        <v>294</v>
      </c>
      <c r="J222" s="116" t="s">
        <v>213</v>
      </c>
      <c r="K222" s="302" t="s">
        <v>334</v>
      </c>
      <c r="L222" s="313" t="s">
        <v>335</v>
      </c>
      <c r="M222" s="302" t="s">
        <v>336</v>
      </c>
      <c r="N222" s="302" t="s">
        <v>337</v>
      </c>
      <c r="O222" s="116" t="s">
        <v>213</v>
      </c>
      <c r="P222" s="214" t="s">
        <v>338</v>
      </c>
      <c r="Q222" s="124" t="s">
        <v>221</v>
      </c>
      <c r="R222" s="125" t="s">
        <v>211</v>
      </c>
      <c r="S222" s="126" t="s">
        <v>222</v>
      </c>
      <c r="T222" s="124" t="s">
        <v>279</v>
      </c>
      <c r="U222" s="26"/>
      <c r="V222" s="26"/>
    </row>
    <row r="223" spans="1:22" x14ac:dyDescent="0.25">
      <c r="A223" s="10" t="s">
        <v>21</v>
      </c>
      <c r="B223" s="13" t="s">
        <v>22</v>
      </c>
      <c r="C223" s="4">
        <v>8</v>
      </c>
      <c r="D223" s="183">
        <v>8.375</v>
      </c>
      <c r="E223" s="287">
        <v>42042</v>
      </c>
      <c r="F223" s="128" t="s">
        <v>224</v>
      </c>
      <c r="G223" s="129">
        <v>1</v>
      </c>
      <c r="H223" s="130">
        <v>1</v>
      </c>
      <c r="I223" s="130">
        <v>-1</v>
      </c>
      <c r="J223" s="143">
        <v>42140</v>
      </c>
      <c r="K223" s="4">
        <v>-2</v>
      </c>
      <c r="L223" s="4">
        <v>3</v>
      </c>
      <c r="M223" s="4">
        <v>0</v>
      </c>
      <c r="N223" s="4">
        <v>0</v>
      </c>
      <c r="O223" s="218">
        <v>42161</v>
      </c>
      <c r="P223" s="47">
        <v>0</v>
      </c>
      <c r="Q223" s="134">
        <v>9</v>
      </c>
      <c r="R223" s="47">
        <v>2</v>
      </c>
      <c r="S223" s="135">
        <v>0.22222222222222221</v>
      </c>
      <c r="T223" s="229">
        <v>8.1527777777777786</v>
      </c>
      <c r="U223" s="26"/>
      <c r="V223" s="26"/>
    </row>
    <row r="224" spans="1:22" x14ac:dyDescent="0.25">
      <c r="A224" s="10" t="s">
        <v>21</v>
      </c>
      <c r="B224" s="13" t="s">
        <v>22</v>
      </c>
      <c r="C224" s="4" t="s">
        <v>269</v>
      </c>
      <c r="D224" s="131" t="s">
        <v>270</v>
      </c>
      <c r="E224" s="116" t="s">
        <v>271</v>
      </c>
      <c r="F224" s="116" t="s">
        <v>213</v>
      </c>
      <c r="G224" s="314" t="s">
        <v>137</v>
      </c>
      <c r="H224" s="221" t="s">
        <v>136</v>
      </c>
      <c r="I224" s="116" t="s">
        <v>213</v>
      </c>
      <c r="J224" s="158" t="s">
        <v>309</v>
      </c>
      <c r="K224" s="222" t="s">
        <v>282</v>
      </c>
      <c r="L224" s="121" t="s">
        <v>339</v>
      </c>
      <c r="M224" s="315" t="s">
        <v>144</v>
      </c>
      <c r="N224" s="315" t="s">
        <v>144</v>
      </c>
      <c r="O224" s="243" t="s">
        <v>284</v>
      </c>
      <c r="P224" s="158" t="s">
        <v>219</v>
      </c>
      <c r="Q224" s="124" t="s">
        <v>221</v>
      </c>
      <c r="R224" s="125" t="s">
        <v>211</v>
      </c>
      <c r="S224" s="126" t="s">
        <v>222</v>
      </c>
      <c r="T224" s="124" t="s">
        <v>279</v>
      </c>
      <c r="U224" s="26"/>
      <c r="V224" s="26"/>
    </row>
    <row r="225" spans="1:22" x14ac:dyDescent="0.25">
      <c r="A225" s="10" t="s">
        <v>21</v>
      </c>
      <c r="B225" s="13" t="s">
        <v>22</v>
      </c>
      <c r="C225" s="4">
        <v>8</v>
      </c>
      <c r="D225" s="183">
        <v>8.1527777777777786</v>
      </c>
      <c r="E225" s="287">
        <v>42161</v>
      </c>
      <c r="F225" s="218">
        <v>42161</v>
      </c>
      <c r="G225" s="133">
        <v>0</v>
      </c>
      <c r="H225" s="4">
        <v>0</v>
      </c>
      <c r="I225" s="9" t="s">
        <v>280</v>
      </c>
      <c r="J225" s="4">
        <v>0</v>
      </c>
      <c r="K225" s="4">
        <v>0</v>
      </c>
      <c r="L225" s="220">
        <v>0</v>
      </c>
      <c r="M225" s="4">
        <v>-2</v>
      </c>
      <c r="N225" s="4">
        <v>-2</v>
      </c>
      <c r="O225" s="4">
        <v>-2</v>
      </c>
      <c r="P225" s="4">
        <v>-2</v>
      </c>
      <c r="Q225" s="134">
        <v>9</v>
      </c>
      <c r="R225" s="47">
        <v>-8</v>
      </c>
      <c r="S225" s="135">
        <v>-0.88888888888888884</v>
      </c>
      <c r="T225" s="229">
        <v>9.0416666666666679</v>
      </c>
      <c r="U225" s="26"/>
      <c r="V225" s="26"/>
    </row>
    <row r="226" spans="1:22" x14ac:dyDescent="0.25">
      <c r="A226" s="10" t="s">
        <v>21</v>
      </c>
      <c r="B226" s="13" t="s">
        <v>22</v>
      </c>
      <c r="C226" s="4" t="s">
        <v>269</v>
      </c>
      <c r="D226" s="131" t="s">
        <v>270</v>
      </c>
      <c r="E226" s="116" t="s">
        <v>271</v>
      </c>
      <c r="F226" s="116" t="s">
        <v>213</v>
      </c>
      <c r="G226" s="316" t="s">
        <v>308</v>
      </c>
      <c r="H226" s="191" t="s">
        <v>307</v>
      </c>
      <c r="I226" s="116" t="s">
        <v>213</v>
      </c>
      <c r="J226" s="158" t="s">
        <v>340</v>
      </c>
      <c r="K226" s="121" t="s">
        <v>341</v>
      </c>
      <c r="L226" s="138" t="s">
        <v>342</v>
      </c>
      <c r="M226" s="165" t="s">
        <v>343</v>
      </c>
      <c r="N226" s="317" t="s">
        <v>344</v>
      </c>
      <c r="O226" s="191" t="s">
        <v>341</v>
      </c>
      <c r="P226" s="151" t="s">
        <v>342</v>
      </c>
      <c r="Q226" s="124" t="s">
        <v>221</v>
      </c>
      <c r="R226" s="125" t="s">
        <v>211</v>
      </c>
      <c r="S226" s="126" t="s">
        <v>222</v>
      </c>
      <c r="T226" s="124" t="s">
        <v>279</v>
      </c>
      <c r="U226" s="26"/>
      <c r="V226" s="26"/>
    </row>
    <row r="227" spans="1:22" x14ac:dyDescent="0.25">
      <c r="A227" s="10" t="s">
        <v>21</v>
      </c>
      <c r="B227" s="13" t="s">
        <v>22</v>
      </c>
      <c r="C227" s="4">
        <v>8</v>
      </c>
      <c r="D227" s="183">
        <v>9.0416666666666679</v>
      </c>
      <c r="E227" s="287">
        <v>42184</v>
      </c>
      <c r="F227" s="9" t="s">
        <v>280</v>
      </c>
      <c r="G227" s="133">
        <v>0</v>
      </c>
      <c r="H227" s="4">
        <v>-2</v>
      </c>
      <c r="I227" s="132" t="s">
        <v>345</v>
      </c>
      <c r="J227" s="4">
        <v>0</v>
      </c>
      <c r="K227" s="4">
        <v>3</v>
      </c>
      <c r="L227" s="4">
        <v>0</v>
      </c>
      <c r="M227" s="4">
        <v>1</v>
      </c>
      <c r="N227" s="4">
        <v>1</v>
      </c>
      <c r="O227" s="4">
        <v>0</v>
      </c>
      <c r="P227" s="4">
        <v>3</v>
      </c>
      <c r="Q227" s="134">
        <v>9</v>
      </c>
      <c r="R227" s="47">
        <v>6</v>
      </c>
      <c r="S227" s="135">
        <v>0.66666666666666663</v>
      </c>
      <c r="T227" s="229">
        <v>8.3750000000000018</v>
      </c>
      <c r="U227" s="26"/>
      <c r="V227" s="26"/>
    </row>
    <row r="228" spans="1:22" x14ac:dyDescent="0.25">
      <c r="A228" s="10" t="s">
        <v>21</v>
      </c>
      <c r="B228" s="13" t="s">
        <v>22</v>
      </c>
      <c r="C228" s="4" t="s">
        <v>269</v>
      </c>
      <c r="D228" s="131" t="s">
        <v>270</v>
      </c>
      <c r="E228" s="116" t="s">
        <v>271</v>
      </c>
      <c r="F228" s="116" t="s">
        <v>213</v>
      </c>
      <c r="G228" s="318" t="s">
        <v>343</v>
      </c>
      <c r="H228" s="319" t="s">
        <v>344</v>
      </c>
      <c r="I228" s="116" t="s">
        <v>213</v>
      </c>
      <c r="J228" s="320" t="s">
        <v>346</v>
      </c>
      <c r="K228" s="321" t="s">
        <v>347</v>
      </c>
      <c r="L228" s="233" t="s">
        <v>348</v>
      </c>
      <c r="M228" s="233" t="s">
        <v>349</v>
      </c>
      <c r="N228" s="208" t="s">
        <v>342</v>
      </c>
      <c r="O228" s="320" t="s">
        <v>346</v>
      </c>
      <c r="P228" s="206" t="s">
        <v>350</v>
      </c>
      <c r="Q228" s="124" t="s">
        <v>221</v>
      </c>
      <c r="R228" s="125" t="s">
        <v>211</v>
      </c>
      <c r="S228" s="126" t="s">
        <v>222</v>
      </c>
      <c r="T228" s="124" t="s">
        <v>279</v>
      </c>
      <c r="U228" s="272"/>
      <c r="V228" s="272"/>
    </row>
    <row r="229" spans="1:22" x14ac:dyDescent="0.25">
      <c r="A229" s="10" t="s">
        <v>21</v>
      </c>
      <c r="B229" s="13" t="s">
        <v>22</v>
      </c>
      <c r="C229" s="4">
        <v>9</v>
      </c>
      <c r="D229" s="183">
        <v>8.3750000000000018</v>
      </c>
      <c r="E229" s="322">
        <v>42203</v>
      </c>
      <c r="F229" s="132" t="s">
        <v>345</v>
      </c>
      <c r="G229" s="133">
        <v>1</v>
      </c>
      <c r="H229" s="4">
        <v>-1</v>
      </c>
      <c r="I229" s="132" t="s">
        <v>351</v>
      </c>
      <c r="J229" s="4">
        <v>0</v>
      </c>
      <c r="K229" s="4">
        <v>-1</v>
      </c>
      <c r="L229" s="4">
        <v>1</v>
      </c>
      <c r="M229" s="4">
        <v>1</v>
      </c>
      <c r="N229" s="4">
        <v>0</v>
      </c>
      <c r="O229" s="4">
        <v>0</v>
      </c>
      <c r="P229" s="4">
        <v>1</v>
      </c>
      <c r="Q229" s="134">
        <v>9</v>
      </c>
      <c r="R229" s="47">
        <v>2</v>
      </c>
      <c r="S229" s="135">
        <v>0.22222222222222221</v>
      </c>
      <c r="T229" s="229">
        <v>8.1527777777777803</v>
      </c>
      <c r="U229" s="272"/>
      <c r="V229" s="272"/>
    </row>
    <row r="230" spans="1:22" x14ac:dyDescent="0.25">
      <c r="A230" s="10" t="s">
        <v>21</v>
      </c>
      <c r="B230" s="13" t="s">
        <v>22</v>
      </c>
      <c r="C230" s="4" t="s">
        <v>269</v>
      </c>
      <c r="D230" s="131" t="s">
        <v>270</v>
      </c>
      <c r="E230" s="116" t="s">
        <v>271</v>
      </c>
      <c r="F230" s="116" t="s">
        <v>213</v>
      </c>
      <c r="G230" s="147" t="s">
        <v>348</v>
      </c>
      <c r="H230" s="233" t="s">
        <v>348</v>
      </c>
      <c r="I230" s="323" t="s">
        <v>352</v>
      </c>
      <c r="J230" s="324" t="s">
        <v>342</v>
      </c>
      <c r="K230" s="116" t="s">
        <v>213</v>
      </c>
      <c r="L230" s="325" t="s">
        <v>138</v>
      </c>
      <c r="M230" s="149" t="s">
        <v>251</v>
      </c>
      <c r="N230" s="18" t="s">
        <v>137</v>
      </c>
      <c r="O230" s="207" t="s">
        <v>118</v>
      </c>
      <c r="P230" s="149" t="s">
        <v>122</v>
      </c>
      <c r="Q230" s="124" t="s">
        <v>221</v>
      </c>
      <c r="R230" s="125" t="s">
        <v>211</v>
      </c>
      <c r="S230" s="126" t="s">
        <v>222</v>
      </c>
      <c r="T230" s="124" t="s">
        <v>279</v>
      </c>
      <c r="U230" s="153"/>
      <c r="V230" s="153"/>
    </row>
    <row r="231" spans="1:22" x14ac:dyDescent="0.25">
      <c r="A231" s="10" t="s">
        <v>21</v>
      </c>
      <c r="B231" s="13" t="s">
        <v>22</v>
      </c>
      <c r="C231" s="47">
        <v>8</v>
      </c>
      <c r="D231" s="183">
        <v>8.1527777777777803</v>
      </c>
      <c r="E231" s="287">
        <v>42224</v>
      </c>
      <c r="F231" s="132" t="s">
        <v>351</v>
      </c>
      <c r="G231" s="133">
        <v>1</v>
      </c>
      <c r="H231" s="4">
        <v>1</v>
      </c>
      <c r="I231" s="4">
        <v>0</v>
      </c>
      <c r="J231" s="4">
        <v>0</v>
      </c>
      <c r="K231" s="132" t="s">
        <v>289</v>
      </c>
      <c r="L231" s="4">
        <v>0</v>
      </c>
      <c r="M231" s="4">
        <v>-1</v>
      </c>
      <c r="N231" s="4">
        <v>2</v>
      </c>
      <c r="O231" s="4">
        <v>0</v>
      </c>
      <c r="P231" s="4">
        <v>0</v>
      </c>
      <c r="Q231" s="134">
        <v>9</v>
      </c>
      <c r="R231" s="47">
        <v>3</v>
      </c>
      <c r="S231" s="135">
        <v>0.33333333333333331</v>
      </c>
      <c r="T231" s="156">
        <v>7.8194444444444473</v>
      </c>
      <c r="U231" s="326"/>
      <c r="V231" s="283"/>
    </row>
    <row r="232" spans="1:22" x14ac:dyDescent="0.25">
      <c r="A232" s="10" t="s">
        <v>21</v>
      </c>
      <c r="B232" s="13" t="s">
        <v>22</v>
      </c>
      <c r="C232" s="4" t="s">
        <v>269</v>
      </c>
      <c r="D232" s="131" t="s">
        <v>270</v>
      </c>
      <c r="E232" s="116" t="s">
        <v>271</v>
      </c>
      <c r="F232" s="116" t="s">
        <v>213</v>
      </c>
      <c r="G232" s="327" t="s">
        <v>138</v>
      </c>
      <c r="H232" s="149" t="s">
        <v>251</v>
      </c>
      <c r="I232" s="233" t="s">
        <v>137</v>
      </c>
      <c r="J232" s="207" t="s">
        <v>118</v>
      </c>
      <c r="K232" s="233" t="s">
        <v>122</v>
      </c>
      <c r="L232" s="116" t="s">
        <v>213</v>
      </c>
      <c r="M232" s="328" t="s">
        <v>138</v>
      </c>
      <c r="N232" s="206" t="s">
        <v>316</v>
      </c>
      <c r="O232" s="238" t="s">
        <v>314</v>
      </c>
      <c r="P232" s="329" t="s">
        <v>353</v>
      </c>
      <c r="Q232" s="124" t="s">
        <v>221</v>
      </c>
      <c r="R232" s="125" t="s">
        <v>211</v>
      </c>
      <c r="S232" s="126" t="s">
        <v>222</v>
      </c>
      <c r="T232" s="124" t="s">
        <v>279</v>
      </c>
      <c r="U232" s="153"/>
      <c r="V232" s="153"/>
    </row>
    <row r="233" spans="1:22" x14ac:dyDescent="0.25">
      <c r="A233" s="10" t="s">
        <v>21</v>
      </c>
      <c r="B233" s="13" t="s">
        <v>22</v>
      </c>
      <c r="C233" s="47">
        <v>8</v>
      </c>
      <c r="D233" s="183">
        <v>7.8194444444444473</v>
      </c>
      <c r="E233" s="128">
        <v>42374</v>
      </c>
      <c r="F233" s="132" t="s">
        <v>289</v>
      </c>
      <c r="G233" s="133">
        <v>3</v>
      </c>
      <c r="H233" s="4">
        <v>-1</v>
      </c>
      <c r="I233" s="4">
        <v>2</v>
      </c>
      <c r="J233" s="4">
        <v>0</v>
      </c>
      <c r="K233" s="4">
        <v>2</v>
      </c>
      <c r="L233" s="143" t="s">
        <v>354</v>
      </c>
      <c r="M233" s="4">
        <v>0</v>
      </c>
      <c r="N233" s="4">
        <v>1</v>
      </c>
      <c r="O233" s="4">
        <v>0</v>
      </c>
      <c r="P233" s="4">
        <v>0</v>
      </c>
      <c r="Q233" s="134">
        <v>9</v>
      </c>
      <c r="R233" s="47">
        <v>7</v>
      </c>
      <c r="S233" s="135">
        <v>0.77777777777777779</v>
      </c>
      <c r="T233" s="156">
        <v>7.0416666666666696</v>
      </c>
      <c r="U233" s="330"/>
      <c r="V233" s="171"/>
    </row>
    <row r="234" spans="1:22" x14ac:dyDescent="0.25">
      <c r="A234" s="10" t="s">
        <v>21</v>
      </c>
      <c r="B234" s="13" t="s">
        <v>22</v>
      </c>
      <c r="C234" s="4" t="s">
        <v>269</v>
      </c>
      <c r="D234" s="131" t="s">
        <v>270</v>
      </c>
      <c r="E234" s="116" t="s">
        <v>271</v>
      </c>
      <c r="F234" s="116" t="s">
        <v>213</v>
      </c>
      <c r="G234" s="331" t="s">
        <v>355</v>
      </c>
      <c r="H234" s="332" t="s">
        <v>219</v>
      </c>
      <c r="I234" s="104" t="s">
        <v>356</v>
      </c>
      <c r="J234" s="328" t="s">
        <v>138</v>
      </c>
      <c r="K234" s="233" t="s">
        <v>357</v>
      </c>
      <c r="L234" s="333" t="s">
        <v>358</v>
      </c>
      <c r="M234" s="332" t="s">
        <v>219</v>
      </c>
      <c r="N234" s="238" t="s">
        <v>314</v>
      </c>
      <c r="O234" s="329" t="s">
        <v>353</v>
      </c>
      <c r="P234" s="206" t="s">
        <v>316</v>
      </c>
      <c r="Q234" s="124" t="s">
        <v>221</v>
      </c>
      <c r="R234" s="125" t="s">
        <v>211</v>
      </c>
      <c r="S234" s="126" t="s">
        <v>222</v>
      </c>
      <c r="T234" s="124" t="s">
        <v>279</v>
      </c>
      <c r="U234" s="153"/>
      <c r="V234" s="141"/>
    </row>
    <row r="235" spans="1:22" x14ac:dyDescent="0.25">
      <c r="A235" s="10" t="s">
        <v>21</v>
      </c>
      <c r="B235" s="13" t="s">
        <v>22</v>
      </c>
      <c r="C235" s="47">
        <v>6</v>
      </c>
      <c r="D235" s="183">
        <v>7.0416666666666696</v>
      </c>
      <c r="E235" s="128">
        <v>42374</v>
      </c>
      <c r="F235" s="143" t="s">
        <v>354</v>
      </c>
      <c r="G235" s="133">
        <v>1</v>
      </c>
      <c r="H235" s="4">
        <v>1</v>
      </c>
      <c r="I235" s="4">
        <v>2</v>
      </c>
      <c r="J235" s="4">
        <v>0</v>
      </c>
      <c r="K235" s="4">
        <v>1</v>
      </c>
      <c r="L235" s="4">
        <v>0</v>
      </c>
      <c r="M235" s="4">
        <v>1</v>
      </c>
      <c r="N235" s="4">
        <v>0</v>
      </c>
      <c r="O235" s="4">
        <v>0</v>
      </c>
      <c r="P235" s="4">
        <v>1</v>
      </c>
      <c r="Q235" s="134">
        <v>10</v>
      </c>
      <c r="R235" s="47">
        <v>8</v>
      </c>
      <c r="S235" s="135">
        <v>0.8</v>
      </c>
      <c r="T235" s="156">
        <v>6.2416666666666698</v>
      </c>
      <c r="U235" s="330"/>
      <c r="V235" s="171"/>
    </row>
    <row r="236" spans="1:22" x14ac:dyDescent="0.25">
      <c r="A236" s="10" t="s">
        <v>21</v>
      </c>
      <c r="B236" s="13" t="s">
        <v>22</v>
      </c>
      <c r="C236" s="4" t="s">
        <v>269</v>
      </c>
      <c r="D236" s="131" t="s">
        <v>270</v>
      </c>
      <c r="E236" s="116" t="s">
        <v>271</v>
      </c>
      <c r="F236" s="116" t="s">
        <v>213</v>
      </c>
      <c r="G236" s="334" t="s">
        <v>317</v>
      </c>
      <c r="H236" s="242" t="s">
        <v>359</v>
      </c>
      <c r="I236" s="246" t="s">
        <v>360</v>
      </c>
      <c r="J236" s="335" t="s">
        <v>284</v>
      </c>
      <c r="K236" s="174" t="s">
        <v>298</v>
      </c>
      <c r="L236" s="240" t="s">
        <v>144</v>
      </c>
      <c r="M236" s="246" t="s">
        <v>360</v>
      </c>
      <c r="N236" s="246" t="s">
        <v>317</v>
      </c>
      <c r="O236" s="116" t="s">
        <v>213</v>
      </c>
      <c r="P236" s="174" t="s">
        <v>251</v>
      </c>
      <c r="Q236" s="124" t="s">
        <v>221</v>
      </c>
      <c r="R236" s="125" t="s">
        <v>211</v>
      </c>
      <c r="S236" s="126" t="s">
        <v>222</v>
      </c>
      <c r="T236" s="124" t="s">
        <v>279</v>
      </c>
      <c r="U236" s="153"/>
      <c r="V236" s="141"/>
    </row>
    <row r="237" spans="1:22" x14ac:dyDescent="0.25">
      <c r="A237" s="10" t="s">
        <v>21</v>
      </c>
      <c r="B237" s="13" t="s">
        <v>22</v>
      </c>
      <c r="C237" s="47">
        <v>6</v>
      </c>
      <c r="D237" s="142">
        <v>6.2416666666666698</v>
      </c>
      <c r="E237" s="9"/>
      <c r="F237" s="143" t="s">
        <v>297</v>
      </c>
      <c r="G237" s="133">
        <v>0</v>
      </c>
      <c r="H237" s="4">
        <v>-1</v>
      </c>
      <c r="I237" s="4">
        <v>0</v>
      </c>
      <c r="J237" s="253">
        <v>-3</v>
      </c>
      <c r="K237" s="4">
        <v>-3</v>
      </c>
      <c r="L237" s="4">
        <v>0</v>
      </c>
      <c r="M237" s="4">
        <v>0</v>
      </c>
      <c r="N237" s="4">
        <v>0</v>
      </c>
      <c r="O237" s="132">
        <v>42420</v>
      </c>
      <c r="P237" s="4">
        <v>-1</v>
      </c>
      <c r="Q237" s="134">
        <v>9</v>
      </c>
      <c r="R237" s="47">
        <v>-8</v>
      </c>
      <c r="S237" s="135">
        <v>-0.88888888888888884</v>
      </c>
      <c r="T237" s="156">
        <v>7.1305555555555582</v>
      </c>
      <c r="U237" s="170"/>
      <c r="V237" s="171"/>
    </row>
    <row r="238" spans="1:22" x14ac:dyDescent="0.25">
      <c r="A238" s="10" t="s">
        <v>21</v>
      </c>
      <c r="B238" s="13" t="s">
        <v>22</v>
      </c>
      <c r="C238" s="4" t="s">
        <v>269</v>
      </c>
      <c r="D238" s="131" t="s">
        <v>270</v>
      </c>
      <c r="E238" s="116" t="s">
        <v>271</v>
      </c>
      <c r="F238" s="116" t="s">
        <v>213</v>
      </c>
      <c r="G238" s="174" t="s">
        <v>136</v>
      </c>
      <c r="H238" s="138" t="s">
        <v>247</v>
      </c>
      <c r="I238" s="231" t="s">
        <v>246</v>
      </c>
      <c r="J238" s="240" t="s">
        <v>361</v>
      </c>
      <c r="K238" s="131" t="s">
        <v>213</v>
      </c>
      <c r="L238" s="158" t="s">
        <v>247</v>
      </c>
      <c r="M238" s="174" t="s">
        <v>136</v>
      </c>
      <c r="N238" s="166" t="s">
        <v>266</v>
      </c>
      <c r="O238" s="324" t="s">
        <v>67</v>
      </c>
      <c r="P238" s="270" t="s">
        <v>174</v>
      </c>
      <c r="Q238" s="124" t="s">
        <v>221</v>
      </c>
      <c r="R238" s="125" t="s">
        <v>211</v>
      </c>
      <c r="S238" s="126" t="s">
        <v>222</v>
      </c>
      <c r="T238" s="124" t="s">
        <v>279</v>
      </c>
      <c r="U238" s="141"/>
      <c r="V238" s="141"/>
    </row>
    <row r="239" spans="1:22" x14ac:dyDescent="0.25">
      <c r="A239" s="10" t="s">
        <v>21</v>
      </c>
      <c r="B239" s="13" t="s">
        <v>22</v>
      </c>
      <c r="C239" s="47">
        <v>7</v>
      </c>
      <c r="D239" s="142">
        <v>7.1305555555555582</v>
      </c>
      <c r="E239" s="143">
        <v>42420</v>
      </c>
      <c r="F239" s="132">
        <v>42420</v>
      </c>
      <c r="G239" s="4">
        <v>-2</v>
      </c>
      <c r="H239" s="4">
        <v>-2</v>
      </c>
      <c r="I239" s="4">
        <v>0</v>
      </c>
      <c r="J239" s="4">
        <v>0</v>
      </c>
      <c r="K239" s="132">
        <v>42476</v>
      </c>
      <c r="L239" s="4">
        <v>-1</v>
      </c>
      <c r="M239" s="4">
        <v>-1</v>
      </c>
      <c r="N239" s="4">
        <v>-2</v>
      </c>
      <c r="O239" s="4">
        <v>0</v>
      </c>
      <c r="P239" s="4">
        <v>0</v>
      </c>
      <c r="Q239" s="169">
        <v>9</v>
      </c>
      <c r="R239" s="47">
        <v>-8</v>
      </c>
      <c r="S239" s="135">
        <f>+R239/Q239</f>
        <v>-0.88888888888888884</v>
      </c>
      <c r="T239" s="156">
        <f>+D239-S239</f>
        <v>8.0194444444444475</v>
      </c>
      <c r="U239" s="170"/>
      <c r="V239" s="171"/>
    </row>
    <row r="240" spans="1:22" x14ac:dyDescent="0.25">
      <c r="A240" s="10" t="s">
        <v>21</v>
      </c>
      <c r="B240" s="13" t="s">
        <v>22</v>
      </c>
      <c r="C240" s="4" t="s">
        <v>269</v>
      </c>
      <c r="D240" s="131" t="s">
        <v>270</v>
      </c>
      <c r="E240" s="116" t="s">
        <v>271</v>
      </c>
      <c r="F240" s="116" t="s">
        <v>213</v>
      </c>
      <c r="G240" s="225" t="s">
        <v>245</v>
      </c>
      <c r="H240" s="172" t="s">
        <v>213</v>
      </c>
      <c r="I240" s="174" t="s">
        <v>136</v>
      </c>
      <c r="J240" s="177" t="s">
        <v>249</v>
      </c>
      <c r="K240" s="174" t="s">
        <v>137</v>
      </c>
      <c r="L240" s="151" t="s">
        <v>67</v>
      </c>
      <c r="M240" s="166" t="s">
        <v>124</v>
      </c>
      <c r="N240" s="174" t="s">
        <v>136</v>
      </c>
      <c r="O240" s="336" t="s">
        <v>249</v>
      </c>
      <c r="P240" s="337" t="s">
        <v>136</v>
      </c>
      <c r="Q240" s="124" t="s">
        <v>221</v>
      </c>
      <c r="R240" s="125" t="s">
        <v>211</v>
      </c>
      <c r="S240" s="126" t="s">
        <v>222</v>
      </c>
      <c r="T240" s="124" t="s">
        <v>279</v>
      </c>
      <c r="U240" s="141"/>
      <c r="V240" s="141"/>
    </row>
    <row r="241" spans="1:45" x14ac:dyDescent="0.25">
      <c r="A241" s="10" t="s">
        <v>21</v>
      </c>
      <c r="B241" s="13" t="s">
        <v>22</v>
      </c>
      <c r="C241" s="47">
        <v>8</v>
      </c>
      <c r="D241" s="183">
        <f>+T239</f>
        <v>8.0194444444444475</v>
      </c>
      <c r="E241" s="132">
        <v>42476</v>
      </c>
      <c r="F241" s="132">
        <v>42476</v>
      </c>
      <c r="G241" s="4">
        <v>-1</v>
      </c>
      <c r="H241" s="184" t="s">
        <v>250</v>
      </c>
      <c r="I241" s="4">
        <v>0</v>
      </c>
      <c r="J241" s="4">
        <v>0</v>
      </c>
      <c r="K241" s="4">
        <v>0</v>
      </c>
      <c r="L241" s="4">
        <v>0</v>
      </c>
      <c r="M241" s="4">
        <v>-1</v>
      </c>
      <c r="N241" s="4">
        <v>0</v>
      </c>
      <c r="O241" s="47">
        <v>-3</v>
      </c>
      <c r="P241" s="47">
        <v>1</v>
      </c>
      <c r="Q241" s="169">
        <v>9</v>
      </c>
      <c r="R241" s="47">
        <v>-4</v>
      </c>
      <c r="S241" s="135">
        <f>+R241/Q241</f>
        <v>-0.44444444444444442</v>
      </c>
      <c r="T241" s="156">
        <f>+D241-S241</f>
        <v>8.4638888888888921</v>
      </c>
      <c r="U241" s="170"/>
      <c r="V241" s="171"/>
    </row>
    <row r="242" spans="1:45" x14ac:dyDescent="0.25">
      <c r="A242" s="10" t="s">
        <v>21</v>
      </c>
      <c r="B242" s="13" t="s">
        <v>22</v>
      </c>
      <c r="C242" s="4" t="s">
        <v>269</v>
      </c>
      <c r="D242" s="131" t="s">
        <v>270</v>
      </c>
      <c r="E242" s="116" t="s">
        <v>271</v>
      </c>
      <c r="F242" s="116" t="s">
        <v>213</v>
      </c>
      <c r="G242" s="200" t="s">
        <v>229</v>
      </c>
      <c r="H242" s="199" t="s">
        <v>124</v>
      </c>
      <c r="I242" s="178" t="s">
        <v>220</v>
      </c>
      <c r="J242" s="202" t="s">
        <v>362</v>
      </c>
      <c r="K242" s="116" t="s">
        <v>213</v>
      </c>
      <c r="L242" s="207" t="s">
        <v>124</v>
      </c>
      <c r="M242" s="206" t="s">
        <v>265</v>
      </c>
      <c r="N242" s="207" t="s">
        <v>267</v>
      </c>
      <c r="O242" s="338" t="s">
        <v>268</v>
      </c>
      <c r="P242" s="149" t="s">
        <v>273</v>
      </c>
      <c r="Q242" s="124" t="s">
        <v>221</v>
      </c>
      <c r="R242" s="125" t="s">
        <v>211</v>
      </c>
      <c r="S242" s="126" t="s">
        <v>222</v>
      </c>
      <c r="T242" s="124" t="s">
        <v>279</v>
      </c>
      <c r="U242" s="141"/>
      <c r="V242" s="141"/>
    </row>
    <row r="243" spans="1:45" x14ac:dyDescent="0.25">
      <c r="A243" s="10" t="s">
        <v>21</v>
      </c>
      <c r="B243" s="13" t="s">
        <v>22</v>
      </c>
      <c r="C243" s="47">
        <v>8</v>
      </c>
      <c r="D243" s="183">
        <f>+T241</f>
        <v>8.4638888888888921</v>
      </c>
      <c r="E243" s="203">
        <v>42548</v>
      </c>
      <c r="F243" s="187" t="s">
        <v>250</v>
      </c>
      <c r="G243" s="47">
        <v>0</v>
      </c>
      <c r="H243" s="47">
        <v>0</v>
      </c>
      <c r="I243" s="47">
        <v>0</v>
      </c>
      <c r="J243" s="47">
        <v>0</v>
      </c>
      <c r="K243" s="187" t="s">
        <v>261</v>
      </c>
      <c r="L243" s="4">
        <v>0</v>
      </c>
      <c r="M243" s="4">
        <v>2</v>
      </c>
      <c r="N243" s="4">
        <v>0</v>
      </c>
      <c r="O243" s="4">
        <v>1</v>
      </c>
      <c r="P243" s="4">
        <v>0</v>
      </c>
      <c r="Q243" s="169">
        <v>9</v>
      </c>
      <c r="R243" s="47">
        <v>3</v>
      </c>
      <c r="S243" s="135">
        <f>+R243/Q243</f>
        <v>0.33333333333333331</v>
      </c>
      <c r="T243" s="156">
        <f>+D243-S243</f>
        <v>8.1305555555555582</v>
      </c>
      <c r="U243" s="170"/>
      <c r="V243" s="171"/>
    </row>
    <row r="244" spans="1:45" x14ac:dyDescent="0.25">
      <c r="A244" s="10" t="s">
        <v>21</v>
      </c>
      <c r="B244" s="13" t="s">
        <v>22</v>
      </c>
      <c r="C244" s="4" t="s">
        <v>269</v>
      </c>
      <c r="D244" s="131" t="s">
        <v>270</v>
      </c>
      <c r="E244" s="116" t="s">
        <v>271</v>
      </c>
      <c r="F244" s="116" t="s">
        <v>213</v>
      </c>
      <c r="G244" s="207" t="s">
        <v>121</v>
      </c>
      <c r="H244" s="207" t="s">
        <v>124</v>
      </c>
      <c r="I244" s="149" t="s">
        <v>273</v>
      </c>
      <c r="J244" s="185" t="s">
        <v>117</v>
      </c>
      <c r="K244" s="207" t="s">
        <v>124</v>
      </c>
      <c r="L244" s="116" t="s">
        <v>295</v>
      </c>
      <c r="M244" s="238" t="s">
        <v>333</v>
      </c>
      <c r="N244" s="185" t="s">
        <v>363</v>
      </c>
      <c r="O244" s="238" t="s">
        <v>364</v>
      </c>
      <c r="Q244" s="305" t="s">
        <v>221</v>
      </c>
      <c r="R244" s="7" t="s">
        <v>211</v>
      </c>
      <c r="S244" s="306" t="s">
        <v>222</v>
      </c>
      <c r="T244" s="124" t="s">
        <v>279</v>
      </c>
      <c r="U244" s="141" t="s">
        <v>230</v>
      </c>
      <c r="V244" s="141" t="s">
        <v>231</v>
      </c>
    </row>
    <row r="245" spans="1:45" x14ac:dyDescent="0.25">
      <c r="A245" s="10" t="s">
        <v>21</v>
      </c>
      <c r="B245" s="13" t="s">
        <v>22</v>
      </c>
      <c r="C245" s="186">
        <v>8</v>
      </c>
      <c r="D245" s="183">
        <f>+T243</f>
        <v>8.1305555555555582</v>
      </c>
      <c r="E245" s="203">
        <v>42560</v>
      </c>
      <c r="F245" s="187" t="s">
        <v>261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143" t="s">
        <v>330</v>
      </c>
      <c r="M245" s="4">
        <v>0</v>
      </c>
      <c r="N245" s="4">
        <v>0</v>
      </c>
      <c r="O245" s="4">
        <v>0</v>
      </c>
      <c r="Q245" s="307">
        <v>8</v>
      </c>
      <c r="R245" s="45">
        <v>0</v>
      </c>
      <c r="S245" s="308">
        <f>+R245/Q245</f>
        <v>0</v>
      </c>
      <c r="T245" s="309">
        <f>+D245-S245</f>
        <v>8.1305555555555582</v>
      </c>
      <c r="U245" s="170">
        <v>8.375</v>
      </c>
      <c r="V245" s="171">
        <f>+U245-T245</f>
        <v>0.2444444444444418</v>
      </c>
    </row>
    <row r="246" spans="1:45" x14ac:dyDescent="0.25">
      <c r="A246" s="20" t="s">
        <v>390</v>
      </c>
      <c r="B246" s="13" t="s">
        <v>20</v>
      </c>
      <c r="C246" s="4" t="s">
        <v>269</v>
      </c>
      <c r="D246" s="131" t="s">
        <v>270</v>
      </c>
      <c r="E246" s="116" t="s">
        <v>271</v>
      </c>
      <c r="F246" s="116" t="s">
        <v>213</v>
      </c>
      <c r="G246" s="357" t="s">
        <v>391</v>
      </c>
      <c r="H246" s="358" t="s">
        <v>392</v>
      </c>
      <c r="I246" s="359" t="s">
        <v>393</v>
      </c>
      <c r="J246" s="215" t="s">
        <v>213</v>
      </c>
      <c r="K246" s="120" t="s">
        <v>294</v>
      </c>
      <c r="L246" s="347" t="s">
        <v>65</v>
      </c>
      <c r="M246" s="360" t="s">
        <v>139</v>
      </c>
      <c r="N246" s="120" t="s">
        <v>217</v>
      </c>
      <c r="O246" s="347" t="s">
        <v>65</v>
      </c>
      <c r="P246" s="233" t="s">
        <v>216</v>
      </c>
      <c r="Q246" s="124" t="s">
        <v>221</v>
      </c>
      <c r="R246" s="125" t="s">
        <v>211</v>
      </c>
      <c r="S246" s="126" t="s">
        <v>222</v>
      </c>
      <c r="T246" s="124" t="s">
        <v>279</v>
      </c>
      <c r="U246" s="272"/>
      <c r="V246" s="272"/>
    </row>
    <row r="247" spans="1:45" x14ac:dyDescent="0.25">
      <c r="A247" s="20" t="s">
        <v>390</v>
      </c>
      <c r="B247" s="13" t="s">
        <v>20</v>
      </c>
      <c r="C247" s="4">
        <v>9</v>
      </c>
      <c r="D247" s="4"/>
      <c r="E247" s="9"/>
      <c r="F247" s="143">
        <v>42056</v>
      </c>
      <c r="G247" s="129">
        <v>0</v>
      </c>
      <c r="H247" s="130">
        <v>0</v>
      </c>
      <c r="I247" s="130">
        <v>0</v>
      </c>
      <c r="J247" s="361" t="s">
        <v>224</v>
      </c>
      <c r="K247" s="130">
        <v>0</v>
      </c>
      <c r="L247" s="130">
        <v>0</v>
      </c>
      <c r="M247" s="130">
        <v>1</v>
      </c>
      <c r="N247" s="130">
        <v>0</v>
      </c>
      <c r="O247" s="130">
        <v>0</v>
      </c>
      <c r="P247" s="130">
        <v>2</v>
      </c>
      <c r="Q247" s="134">
        <v>9</v>
      </c>
      <c r="R247" s="47">
        <v>1</v>
      </c>
      <c r="S247" s="135">
        <v>0.1111111111111111</v>
      </c>
      <c r="T247" s="136">
        <v>8.8888888888888893</v>
      </c>
      <c r="U247" s="272"/>
      <c r="V247" s="272"/>
    </row>
    <row r="248" spans="1:45" x14ac:dyDescent="0.25">
      <c r="A248" s="20" t="s">
        <v>390</v>
      </c>
      <c r="B248" s="13" t="s">
        <v>20</v>
      </c>
      <c r="C248" s="4" t="s">
        <v>269</v>
      </c>
      <c r="D248" s="131" t="s">
        <v>270</v>
      </c>
      <c r="E248" s="116" t="s">
        <v>271</v>
      </c>
      <c r="F248" s="116" t="s">
        <v>213</v>
      </c>
      <c r="G248" s="362" t="s">
        <v>338</v>
      </c>
      <c r="H248" s="158" t="s">
        <v>219</v>
      </c>
      <c r="I248" s="121" t="s">
        <v>228</v>
      </c>
      <c r="J248" s="362" t="s">
        <v>327</v>
      </c>
      <c r="K248" s="355" t="s">
        <v>394</v>
      </c>
      <c r="L248" s="121" t="s">
        <v>228</v>
      </c>
      <c r="M248" s="116" t="s">
        <v>213</v>
      </c>
      <c r="N248" s="214" t="s">
        <v>138</v>
      </c>
      <c r="O248" s="121" t="s">
        <v>307</v>
      </c>
      <c r="P248" s="270" t="s">
        <v>308</v>
      </c>
      <c r="Q248" s="124" t="s">
        <v>221</v>
      </c>
      <c r="R248" s="125" t="s">
        <v>211</v>
      </c>
      <c r="S248" s="126" t="s">
        <v>222</v>
      </c>
      <c r="T248" s="124" t="s">
        <v>279</v>
      </c>
      <c r="U248" s="26"/>
      <c r="V248" s="26"/>
      <c r="AN248" s="981"/>
      <c r="AO248" s="981"/>
      <c r="AP248" s="977" t="s">
        <v>882</v>
      </c>
      <c r="AQ248" s="981"/>
      <c r="AR248" s="981"/>
      <c r="AS248" s="981"/>
    </row>
    <row r="249" spans="1:45" x14ac:dyDescent="0.25">
      <c r="A249" s="20" t="s">
        <v>390</v>
      </c>
      <c r="B249" s="13" t="s">
        <v>20</v>
      </c>
      <c r="C249" s="4">
        <v>9</v>
      </c>
      <c r="D249" s="183">
        <v>8.8888888888888893</v>
      </c>
      <c r="E249" s="287">
        <v>42121</v>
      </c>
      <c r="F249" s="218">
        <v>42161</v>
      </c>
      <c r="G249" s="273">
        <v>0</v>
      </c>
      <c r="H249" s="47">
        <v>-1</v>
      </c>
      <c r="I249" s="4">
        <v>1</v>
      </c>
      <c r="J249" s="133">
        <v>0</v>
      </c>
      <c r="K249" s="4">
        <v>2</v>
      </c>
      <c r="L249" s="4">
        <v>1</v>
      </c>
      <c r="M249" s="9" t="s">
        <v>280</v>
      </c>
      <c r="N249" s="4">
        <v>-1</v>
      </c>
      <c r="O249" s="4">
        <v>1</v>
      </c>
      <c r="P249" s="4">
        <v>1</v>
      </c>
      <c r="Q249" s="134">
        <v>9</v>
      </c>
      <c r="R249" s="47">
        <v>4</v>
      </c>
      <c r="S249" s="135">
        <v>0.44444444444444442</v>
      </c>
      <c r="T249" s="229">
        <v>8.4444444444444446</v>
      </c>
      <c r="U249" s="26"/>
      <c r="V249" s="26"/>
      <c r="AN249" s="981"/>
      <c r="AO249" s="981"/>
      <c r="AP249" s="977" t="s">
        <v>881</v>
      </c>
      <c r="AQ249" s="981"/>
      <c r="AR249" s="981"/>
      <c r="AS249" s="977" t="s">
        <v>878</v>
      </c>
    </row>
    <row r="250" spans="1:45" x14ac:dyDescent="0.25">
      <c r="A250" s="20" t="s">
        <v>390</v>
      </c>
      <c r="B250" s="13" t="s">
        <v>20</v>
      </c>
      <c r="C250" s="4" t="s">
        <v>269</v>
      </c>
      <c r="D250" s="131" t="s">
        <v>270</v>
      </c>
      <c r="E250" s="116" t="s">
        <v>271</v>
      </c>
      <c r="F250" s="116" t="s">
        <v>213</v>
      </c>
      <c r="G250" s="210" t="s">
        <v>143</v>
      </c>
      <c r="H250" s="221" t="s">
        <v>143</v>
      </c>
      <c r="I250" s="222" t="s">
        <v>219</v>
      </c>
      <c r="J250" s="363" t="s">
        <v>284</v>
      </c>
      <c r="K250" s="121" t="s">
        <v>307</v>
      </c>
      <c r="L250" s="191" t="s">
        <v>228</v>
      </c>
      <c r="M250" s="116" t="s">
        <v>213</v>
      </c>
      <c r="N250" s="240" t="s">
        <v>348</v>
      </c>
      <c r="O250" s="364" t="s">
        <v>395</v>
      </c>
      <c r="P250" s="246" t="s">
        <v>350</v>
      </c>
      <c r="Q250" s="124" t="s">
        <v>221</v>
      </c>
      <c r="R250" s="125" t="s">
        <v>211</v>
      </c>
      <c r="S250" s="126" t="s">
        <v>222</v>
      </c>
      <c r="T250" s="124" t="s">
        <v>279</v>
      </c>
      <c r="U250" s="153"/>
      <c r="V250" s="153"/>
      <c r="AB250" s="38">
        <v>1</v>
      </c>
      <c r="AC250" s="38">
        <f>+AB250+1</f>
        <v>2</v>
      </c>
      <c r="AD250" s="38">
        <f>+AC250+1</f>
        <v>3</v>
      </c>
      <c r="AE250" s="38">
        <f t="shared" ref="AE250" si="55">+AD250+1</f>
        <v>4</v>
      </c>
      <c r="AF250" s="38">
        <f t="shared" ref="AF250" si="56">+AE250+1</f>
        <v>5</v>
      </c>
      <c r="AG250" s="38">
        <f t="shared" ref="AG250" si="57">+AF250+1</f>
        <v>6</v>
      </c>
      <c r="AH250" s="38">
        <f t="shared" ref="AH250" si="58">+AG250+1</f>
        <v>7</v>
      </c>
      <c r="AI250" s="38">
        <f t="shared" ref="AI250" si="59">+AH250+1</f>
        <v>8</v>
      </c>
      <c r="AJ250" s="38">
        <f t="shared" ref="AJ250" si="60">+AI250+1</f>
        <v>9</v>
      </c>
      <c r="AK250" s="38">
        <f t="shared" ref="AK250" si="61">+AJ250+1</f>
        <v>10</v>
      </c>
      <c r="AL250" s="38">
        <f t="shared" ref="AL250" si="62">+AK250+1</f>
        <v>11</v>
      </c>
      <c r="AM250" s="38">
        <v>12</v>
      </c>
      <c r="AN250" s="981"/>
      <c r="AO250" s="981"/>
      <c r="AP250" s="977" t="s">
        <v>879</v>
      </c>
      <c r="AQ250" s="977" t="s">
        <v>115</v>
      </c>
      <c r="AR250" s="981"/>
      <c r="AS250" s="977" t="s">
        <v>895</v>
      </c>
    </row>
    <row r="251" spans="1:45" x14ac:dyDescent="0.25">
      <c r="A251" s="20" t="s">
        <v>390</v>
      </c>
      <c r="B251" s="13" t="s">
        <v>20</v>
      </c>
      <c r="C251" s="4">
        <v>9</v>
      </c>
      <c r="D251" s="183">
        <v>8.4444444444444446</v>
      </c>
      <c r="E251" s="128">
        <v>42182</v>
      </c>
      <c r="F251" s="9" t="s">
        <v>280</v>
      </c>
      <c r="G251" s="133">
        <v>2</v>
      </c>
      <c r="H251" s="4">
        <v>2</v>
      </c>
      <c r="I251" s="4">
        <v>1</v>
      </c>
      <c r="J251" s="133">
        <v>-1</v>
      </c>
      <c r="K251" s="4">
        <v>1</v>
      </c>
      <c r="L251" s="4">
        <v>-1</v>
      </c>
      <c r="M251" s="132" t="s">
        <v>345</v>
      </c>
      <c r="N251" s="4">
        <v>1</v>
      </c>
      <c r="O251" s="4">
        <v>3</v>
      </c>
      <c r="P251" s="4">
        <v>1</v>
      </c>
      <c r="Q251" s="134">
        <v>9</v>
      </c>
      <c r="R251" s="47">
        <v>9</v>
      </c>
      <c r="S251" s="135">
        <v>1</v>
      </c>
      <c r="T251" s="281">
        <v>7.4444444444444446</v>
      </c>
      <c r="U251" s="282"/>
      <c r="V251" s="171"/>
      <c r="AB251" s="51" t="str">
        <f>+$B$6</f>
        <v>Beneke J</v>
      </c>
      <c r="AC251" s="52" t="str">
        <f>+$B$7</f>
        <v>Vermaak D</v>
      </c>
      <c r="AD251" s="53" t="str">
        <f>+$B$8</f>
        <v>Fivas M</v>
      </c>
      <c r="AE251" s="95" t="str">
        <f>+$B$9</f>
        <v>Harris R</v>
      </c>
      <c r="AF251" s="976" t="str">
        <f>+$B$10</f>
        <v>v Niekerk P</v>
      </c>
      <c r="AG251" s="55" t="str">
        <f>+$B$11</f>
        <v>Brunette D</v>
      </c>
      <c r="AH251" s="974" t="str">
        <f>+$B$12</f>
        <v>Meier H</v>
      </c>
      <c r="AI251" s="3" t="str">
        <f>+$B$13</f>
        <v>Miles C</v>
      </c>
      <c r="AJ251" s="33" t="str">
        <f>+$B$14</f>
        <v>Gezernik R</v>
      </c>
      <c r="AK251" s="96" t="str">
        <f>+$B$15</f>
        <v>Scholtz U</v>
      </c>
      <c r="AL251" s="3" t="str">
        <f>+$B$16</f>
        <v>JvRensburg J</v>
      </c>
      <c r="AM251" t="str">
        <f>+$B$17</f>
        <v>vEmmanis U</v>
      </c>
      <c r="AN251" s="981" t="s">
        <v>493</v>
      </c>
      <c r="AO251" s="981" t="s">
        <v>494</v>
      </c>
      <c r="AP251" s="981" t="s">
        <v>880</v>
      </c>
      <c r="AQ251" s="2" t="s">
        <v>64</v>
      </c>
      <c r="AR251" s="2" t="s">
        <v>269</v>
      </c>
      <c r="AS251" s="977" t="s">
        <v>221</v>
      </c>
    </row>
    <row r="252" spans="1:45" x14ac:dyDescent="0.25">
      <c r="A252" s="20" t="s">
        <v>390</v>
      </c>
      <c r="B252" s="13" t="s">
        <v>20</v>
      </c>
      <c r="C252" s="4" t="s">
        <v>269</v>
      </c>
      <c r="D252" s="131" t="s">
        <v>270</v>
      </c>
      <c r="E252" s="116" t="s">
        <v>271</v>
      </c>
      <c r="F252" s="116" t="s">
        <v>213</v>
      </c>
      <c r="G252" s="365" t="s">
        <v>396</v>
      </c>
      <c r="H252" s="240" t="s">
        <v>348</v>
      </c>
      <c r="I252" s="364" t="s">
        <v>395</v>
      </c>
      <c r="J252" s="366" t="s">
        <v>350</v>
      </c>
      <c r="K252" s="116" t="s">
        <v>213</v>
      </c>
      <c r="L252" s="367" t="s">
        <v>118</v>
      </c>
      <c r="M252" s="368" t="s">
        <v>365</v>
      </c>
      <c r="N252" s="369" t="s">
        <v>397</v>
      </c>
      <c r="O252" s="370" t="s">
        <v>118</v>
      </c>
      <c r="P252" s="371" t="s">
        <v>397</v>
      </c>
      <c r="Q252" s="124" t="s">
        <v>221</v>
      </c>
      <c r="R252" s="125" t="s">
        <v>211</v>
      </c>
      <c r="S252" s="126" t="s">
        <v>222</v>
      </c>
      <c r="T252" s="124" t="s">
        <v>279</v>
      </c>
      <c r="U252" s="372"/>
      <c r="V252" s="372"/>
      <c r="Z252" s="38">
        <v>1</v>
      </c>
      <c r="AA252" s="51" t="str">
        <f>+$B$6</f>
        <v>Beneke J</v>
      </c>
      <c r="AB252" s="50"/>
      <c r="AD252" s="4">
        <v>3</v>
      </c>
      <c r="AE252" s="4">
        <v>2</v>
      </c>
      <c r="AF252" s="4">
        <v>1</v>
      </c>
      <c r="AJ252" s="4">
        <v>1</v>
      </c>
      <c r="AN252" s="586">
        <f>+AB252+AC252+AD252+AE252+AF252+AG252+AH252+AI252+AJ252+AK252+AL252+AM252</f>
        <v>7</v>
      </c>
      <c r="AO252" s="4">
        <f>+AB264</f>
        <v>7</v>
      </c>
      <c r="AP252" s="183">
        <f>+AN252/AO252</f>
        <v>1</v>
      </c>
      <c r="AQ252" s="183">
        <v>6.1666999999999996</v>
      </c>
      <c r="AR252" s="4">
        <v>8</v>
      </c>
      <c r="AS252" s="4">
        <v>48</v>
      </c>
    </row>
    <row r="253" spans="1:45" x14ac:dyDescent="0.25">
      <c r="A253" s="20" t="s">
        <v>390</v>
      </c>
      <c r="B253" s="13" t="s">
        <v>20</v>
      </c>
      <c r="C253" s="47">
        <v>7</v>
      </c>
      <c r="D253" s="183">
        <v>7.4444444444444446</v>
      </c>
      <c r="E253" s="287">
        <v>42202</v>
      </c>
      <c r="F253" s="132" t="s">
        <v>345</v>
      </c>
      <c r="G253" s="133">
        <v>3</v>
      </c>
      <c r="H253" s="4">
        <v>1</v>
      </c>
      <c r="I253" s="4">
        <v>3</v>
      </c>
      <c r="J253" s="133">
        <v>1</v>
      </c>
      <c r="K253" s="132" t="s">
        <v>398</v>
      </c>
      <c r="L253" s="47">
        <v>-2</v>
      </c>
      <c r="M253" s="47">
        <v>-1</v>
      </c>
      <c r="N253" s="47">
        <v>-2</v>
      </c>
      <c r="O253" s="47">
        <v>0</v>
      </c>
      <c r="P253" s="47">
        <v>-2</v>
      </c>
      <c r="Q253" s="134">
        <v>9</v>
      </c>
      <c r="R253" s="47">
        <v>1</v>
      </c>
      <c r="S253" s="135">
        <v>0.1111111111111111</v>
      </c>
      <c r="T253" s="229">
        <v>7.3333333333333339</v>
      </c>
      <c r="U253" s="372"/>
      <c r="V253" s="372"/>
      <c r="Z253" s="38">
        <f t="shared" ref="Z253:Z262" si="63">+Z252+1</f>
        <v>2</v>
      </c>
      <c r="AA253" s="52" t="str">
        <f>+$B$7</f>
        <v>Vermaak D</v>
      </c>
      <c r="AC253" s="50"/>
      <c r="AN253" s="979">
        <f t="shared" ref="AN253:AN263" si="64">+AB253+AC253+AD253+AE253+AF253+AG253+AH253+AI253+AJ253+AK253+AL253+AM253</f>
        <v>0</v>
      </c>
      <c r="AO253" s="978">
        <f>+AC264</f>
        <v>0</v>
      </c>
      <c r="AP253" s="980" t="e">
        <f t="shared" ref="AP253:AP263" si="65">+AN253/AO253</f>
        <v>#DIV/0!</v>
      </c>
      <c r="AQ253" s="980">
        <v>6.4</v>
      </c>
      <c r="AR253" s="978">
        <v>7</v>
      </c>
      <c r="AS253" s="978">
        <v>5</v>
      </c>
    </row>
    <row r="254" spans="1:45" x14ac:dyDescent="0.25">
      <c r="A254" s="20" t="s">
        <v>390</v>
      </c>
      <c r="B254" s="13" t="s">
        <v>20</v>
      </c>
      <c r="C254" s="4" t="s">
        <v>269</v>
      </c>
      <c r="D254" s="131" t="s">
        <v>270</v>
      </c>
      <c r="E254" s="116" t="s">
        <v>271</v>
      </c>
      <c r="F254" s="116" t="s">
        <v>213</v>
      </c>
      <c r="G254" s="373" t="s">
        <v>365</v>
      </c>
      <c r="H254" s="116" t="s">
        <v>295</v>
      </c>
      <c r="I254" s="246" t="s">
        <v>296</v>
      </c>
      <c r="J254" s="353" t="s">
        <v>325</v>
      </c>
      <c r="K254" s="174" t="s">
        <v>284</v>
      </c>
      <c r="L254" s="289" t="s">
        <v>360</v>
      </c>
      <c r="M254" s="174" t="s">
        <v>139</v>
      </c>
      <c r="N254" s="174" t="s">
        <v>143</v>
      </c>
      <c r="O254" s="174" t="s">
        <v>317</v>
      </c>
      <c r="P254" s="374"/>
      <c r="Q254" s="124" t="s">
        <v>221</v>
      </c>
      <c r="R254" s="125" t="s">
        <v>211</v>
      </c>
      <c r="S254" s="126" t="s">
        <v>222</v>
      </c>
      <c r="T254" s="124" t="s">
        <v>279</v>
      </c>
      <c r="U254" s="141" t="s">
        <v>230</v>
      </c>
      <c r="V254" s="141" t="s">
        <v>231</v>
      </c>
      <c r="Z254" s="38">
        <f t="shared" si="63"/>
        <v>3</v>
      </c>
      <c r="AA254" s="53" t="str">
        <f>+$B$8</f>
        <v>Fivas M</v>
      </c>
      <c r="AB254" s="4">
        <v>1</v>
      </c>
      <c r="AD254" s="50"/>
      <c r="AE254" s="4">
        <v>6</v>
      </c>
      <c r="AF254" s="4">
        <v>2</v>
      </c>
      <c r="AG254" s="4">
        <v>1</v>
      </c>
      <c r="AJ254" s="4">
        <v>9</v>
      </c>
      <c r="AK254" s="4">
        <v>2</v>
      </c>
      <c r="AN254" s="586">
        <f t="shared" si="64"/>
        <v>21</v>
      </c>
      <c r="AO254" s="4">
        <f>+AD264</f>
        <v>11</v>
      </c>
      <c r="AP254" s="183">
        <f t="shared" si="65"/>
        <v>1.9090909090909092</v>
      </c>
      <c r="AQ254" s="183">
        <v>7.0888999999999998</v>
      </c>
      <c r="AR254" s="4">
        <v>8</v>
      </c>
      <c r="AS254" s="4">
        <v>105</v>
      </c>
    </row>
    <row r="255" spans="1:45" x14ac:dyDescent="0.25">
      <c r="A255" s="20" t="s">
        <v>390</v>
      </c>
      <c r="B255" s="13" t="s">
        <v>20</v>
      </c>
      <c r="C255" s="249">
        <v>7</v>
      </c>
      <c r="D255" s="183">
        <v>7.3333333333333339</v>
      </c>
      <c r="E255" s="287">
        <v>42287</v>
      </c>
      <c r="F255" s="132" t="s">
        <v>398</v>
      </c>
      <c r="G255" s="273">
        <v>0</v>
      </c>
      <c r="H255" s="143" t="s">
        <v>297</v>
      </c>
      <c r="I255" s="4">
        <v>0</v>
      </c>
      <c r="J255" s="133">
        <v>-1</v>
      </c>
      <c r="K255" s="4">
        <v>-2</v>
      </c>
      <c r="L255" s="253">
        <v>0</v>
      </c>
      <c r="M255" s="4">
        <v>-3</v>
      </c>
      <c r="N255" s="4">
        <v>0</v>
      </c>
      <c r="O255" s="4">
        <v>-2</v>
      </c>
      <c r="P255" s="47"/>
      <c r="Q255" s="134">
        <v>8</v>
      </c>
      <c r="R255" s="47">
        <v>-8</v>
      </c>
      <c r="S255" s="135">
        <v>-1</v>
      </c>
      <c r="T255" s="156">
        <v>8.3333333333333339</v>
      </c>
      <c r="U255" s="145">
        <v>8.8888999999999996</v>
      </c>
      <c r="V255" s="171">
        <v>0.55556666666666565</v>
      </c>
      <c r="Z255" s="38">
        <f t="shared" si="63"/>
        <v>4</v>
      </c>
      <c r="AA255" s="95" t="str">
        <f>+$B$9</f>
        <v>Harris R</v>
      </c>
      <c r="AB255" s="4">
        <v>4</v>
      </c>
      <c r="AD255" s="4">
        <v>4</v>
      </c>
      <c r="AE255" s="50"/>
      <c r="AF255" s="4">
        <v>1</v>
      </c>
      <c r="AG255" s="4">
        <v>2</v>
      </c>
      <c r="AJ255" s="4">
        <v>3</v>
      </c>
      <c r="AL255">
        <v>1</v>
      </c>
      <c r="AM255" s="458">
        <v>1</v>
      </c>
      <c r="AN255" s="586">
        <f t="shared" si="64"/>
        <v>16</v>
      </c>
      <c r="AO255" s="4">
        <f>+AE264</f>
        <v>15</v>
      </c>
      <c r="AP255" s="183">
        <f t="shared" si="65"/>
        <v>1.0666666666666667</v>
      </c>
      <c r="AQ255" s="183">
        <v>7.3110999999999997</v>
      </c>
      <c r="AR255" s="4">
        <v>7</v>
      </c>
      <c r="AS255" s="4">
        <v>106</v>
      </c>
    </row>
    <row r="256" spans="1:45" x14ac:dyDescent="0.25">
      <c r="A256" s="305" t="s">
        <v>48</v>
      </c>
      <c r="B256" s="12" t="s">
        <v>49</v>
      </c>
      <c r="C256" s="4" t="s">
        <v>269</v>
      </c>
      <c r="D256" s="131" t="s">
        <v>270</v>
      </c>
      <c r="E256" s="116" t="s">
        <v>271</v>
      </c>
      <c r="F256" s="116" t="s">
        <v>213</v>
      </c>
      <c r="G256" s="117" t="s">
        <v>399</v>
      </c>
      <c r="H256" s="212" t="s">
        <v>400</v>
      </c>
      <c r="I256" s="212" t="s">
        <v>401</v>
      </c>
      <c r="J256" s="116" t="s">
        <v>213</v>
      </c>
      <c r="K256" s="375" t="s">
        <v>402</v>
      </c>
      <c r="L256" s="376" t="s">
        <v>403</v>
      </c>
      <c r="M256" s="212" t="s">
        <v>404</v>
      </c>
      <c r="N256" s="116" t="s">
        <v>213</v>
      </c>
      <c r="O256" s="262" t="s">
        <v>405</v>
      </c>
      <c r="P256" s="263" t="s">
        <v>400</v>
      </c>
      <c r="Q256" s="124" t="s">
        <v>221</v>
      </c>
      <c r="R256" s="125" t="s">
        <v>211</v>
      </c>
      <c r="S256" s="126" t="s">
        <v>222</v>
      </c>
      <c r="T256" s="124" t="s">
        <v>279</v>
      </c>
      <c r="U256" s="26"/>
      <c r="V256" s="26"/>
      <c r="Z256" s="38">
        <f t="shared" si="63"/>
        <v>5</v>
      </c>
      <c r="AA256" s="976" t="str">
        <f>+$B$10</f>
        <v>v Niekerk P</v>
      </c>
      <c r="AB256" s="4">
        <v>1</v>
      </c>
      <c r="AE256" s="4">
        <v>5</v>
      </c>
      <c r="AF256" s="50"/>
      <c r="AJ256" s="4">
        <v>3</v>
      </c>
      <c r="AK256" s="4">
        <v>3</v>
      </c>
      <c r="AL256">
        <v>2</v>
      </c>
      <c r="AN256" s="586">
        <f t="shared" si="64"/>
        <v>14</v>
      </c>
      <c r="AO256" s="4">
        <f>+AF264</f>
        <v>5</v>
      </c>
      <c r="AP256" s="183">
        <f t="shared" si="65"/>
        <v>2.8</v>
      </c>
      <c r="AQ256" s="183">
        <v>7.9249000000000001</v>
      </c>
      <c r="AR256" s="4">
        <v>8</v>
      </c>
      <c r="AS256" s="4">
        <v>83</v>
      </c>
    </row>
    <row r="257" spans="1:45" x14ac:dyDescent="0.25">
      <c r="A257" s="305" t="s">
        <v>48</v>
      </c>
      <c r="B257" s="12" t="s">
        <v>49</v>
      </c>
      <c r="C257" s="4">
        <v>6</v>
      </c>
      <c r="D257" s="4"/>
      <c r="E257" s="132"/>
      <c r="F257" s="203">
        <v>42014</v>
      </c>
      <c r="G257" s="377">
        <v>0</v>
      </c>
      <c r="H257" s="378">
        <v>-2</v>
      </c>
      <c r="I257" s="378">
        <v>-1</v>
      </c>
      <c r="J257" s="203">
        <v>41663</v>
      </c>
      <c r="K257" s="378">
        <v>0</v>
      </c>
      <c r="L257" s="378">
        <v>-1</v>
      </c>
      <c r="M257" s="378">
        <v>-1</v>
      </c>
      <c r="N257" s="143">
        <v>42056</v>
      </c>
      <c r="O257" s="130">
        <v>-2</v>
      </c>
      <c r="P257" s="130">
        <v>-2</v>
      </c>
      <c r="Q257" s="134">
        <v>8</v>
      </c>
      <c r="R257" s="47">
        <v>-9</v>
      </c>
      <c r="S257" s="135">
        <v>-1.125</v>
      </c>
      <c r="T257" s="136">
        <v>7.125</v>
      </c>
      <c r="U257" s="26"/>
      <c r="V257" s="26"/>
      <c r="Z257" s="38">
        <f t="shared" si="63"/>
        <v>6</v>
      </c>
      <c r="AA257" s="55" t="str">
        <f>+$B$11</f>
        <v>Brunette D</v>
      </c>
      <c r="AG257" s="50"/>
      <c r="AK257" s="4">
        <v>1</v>
      </c>
      <c r="AN257" s="586">
        <f t="shared" si="64"/>
        <v>1</v>
      </c>
      <c r="AO257" s="4">
        <f>+AG264</f>
        <v>4</v>
      </c>
      <c r="AP257" s="183">
        <f t="shared" si="65"/>
        <v>0.25</v>
      </c>
      <c r="AQ257" s="183">
        <v>7.9555999999999996</v>
      </c>
      <c r="AR257" s="4">
        <v>9</v>
      </c>
      <c r="AS257" s="4">
        <v>14</v>
      </c>
    </row>
    <row r="258" spans="1:45" x14ac:dyDescent="0.25">
      <c r="A258" s="305" t="s">
        <v>48</v>
      </c>
      <c r="B258" s="12" t="s">
        <v>49</v>
      </c>
      <c r="C258" s="4" t="s">
        <v>269</v>
      </c>
      <c r="D258" s="131" t="s">
        <v>270</v>
      </c>
      <c r="E258" s="116" t="s">
        <v>271</v>
      </c>
      <c r="F258" s="116" t="s">
        <v>213</v>
      </c>
      <c r="G258" s="379" t="s">
        <v>406</v>
      </c>
      <c r="H258" s="376" t="s">
        <v>407</v>
      </c>
      <c r="I258" s="380" t="s">
        <v>408</v>
      </c>
      <c r="J258" s="313" t="s">
        <v>409</v>
      </c>
      <c r="K258" s="381" t="s">
        <v>410</v>
      </c>
      <c r="L258" s="116" t="s">
        <v>213</v>
      </c>
      <c r="M258" s="370" t="s">
        <v>411</v>
      </c>
      <c r="N258" s="165" t="s">
        <v>412</v>
      </c>
      <c r="O258" s="166" t="s">
        <v>413</v>
      </c>
      <c r="P258" s="166" t="s">
        <v>414</v>
      </c>
      <c r="Q258" s="124" t="s">
        <v>221</v>
      </c>
      <c r="R258" s="125" t="s">
        <v>211</v>
      </c>
      <c r="S258" s="126" t="s">
        <v>222</v>
      </c>
      <c r="T258" s="124" t="s">
        <v>279</v>
      </c>
      <c r="U258" s="26"/>
      <c r="V258" s="26"/>
      <c r="Z258" s="38">
        <f t="shared" si="63"/>
        <v>7</v>
      </c>
      <c r="AA258" s="974" t="str">
        <f>+$B$12</f>
        <v>Meier H</v>
      </c>
      <c r="AH258" s="50"/>
      <c r="AN258" s="586">
        <f t="shared" si="64"/>
        <v>0</v>
      </c>
      <c r="AO258" s="4">
        <f>+AH264</f>
        <v>0</v>
      </c>
      <c r="AP258" s="183" t="e">
        <f t="shared" si="65"/>
        <v>#DIV/0!</v>
      </c>
      <c r="AQ258" s="183">
        <v>8</v>
      </c>
      <c r="AR258" s="4"/>
      <c r="AS258" s="4">
        <v>0</v>
      </c>
    </row>
    <row r="259" spans="1:45" x14ac:dyDescent="0.25">
      <c r="A259" s="305" t="s">
        <v>48</v>
      </c>
      <c r="B259" s="12" t="s">
        <v>49</v>
      </c>
      <c r="C259" s="4">
        <v>7</v>
      </c>
      <c r="D259" s="183">
        <v>7.125</v>
      </c>
      <c r="E259" s="132">
        <v>42056</v>
      </c>
      <c r="F259" s="143">
        <v>42140</v>
      </c>
      <c r="G259" s="133">
        <v>1</v>
      </c>
      <c r="H259" s="4">
        <v>-2</v>
      </c>
      <c r="I259" s="4">
        <v>0</v>
      </c>
      <c r="J259" s="4">
        <v>0</v>
      </c>
      <c r="K259" s="4">
        <v>0</v>
      </c>
      <c r="L259" s="132" t="s">
        <v>345</v>
      </c>
      <c r="M259" s="47">
        <v>1</v>
      </c>
      <c r="N259" s="47">
        <v>1</v>
      </c>
      <c r="O259" s="47">
        <v>-1</v>
      </c>
      <c r="P259" s="47">
        <v>-1</v>
      </c>
      <c r="Q259" s="134">
        <v>9</v>
      </c>
      <c r="R259" s="47">
        <v>-1</v>
      </c>
      <c r="S259" s="135">
        <v>-0.1111111111111111</v>
      </c>
      <c r="T259" s="281">
        <v>7.2361111111111107</v>
      </c>
      <c r="U259" s="26"/>
      <c r="V259" s="26"/>
      <c r="Z259" s="38">
        <f t="shared" si="63"/>
        <v>8</v>
      </c>
      <c r="AA259" s="3" t="str">
        <f>+$B$13</f>
        <v>Miles C</v>
      </c>
      <c r="AI259" s="50"/>
      <c r="AN259" s="586">
        <f t="shared" si="64"/>
        <v>0</v>
      </c>
      <c r="AO259" s="4">
        <f>+AI264</f>
        <v>0</v>
      </c>
      <c r="AP259" s="183" t="e">
        <f t="shared" si="65"/>
        <v>#DIV/0!</v>
      </c>
      <c r="AQ259" s="183">
        <v>8</v>
      </c>
      <c r="AR259" s="4"/>
      <c r="AS259" s="4">
        <v>0</v>
      </c>
    </row>
    <row r="260" spans="1:45" x14ac:dyDescent="0.25">
      <c r="A260" s="305" t="s">
        <v>48</v>
      </c>
      <c r="B260" s="12" t="s">
        <v>49</v>
      </c>
      <c r="C260" s="4" t="s">
        <v>269</v>
      </c>
      <c r="D260" s="131" t="s">
        <v>270</v>
      </c>
      <c r="E260" s="116" t="s">
        <v>271</v>
      </c>
      <c r="F260" s="116" t="s">
        <v>213</v>
      </c>
      <c r="G260" s="382" t="s">
        <v>415</v>
      </c>
      <c r="H260" s="225" t="s">
        <v>416</v>
      </c>
      <c r="I260" s="116" t="s">
        <v>213</v>
      </c>
      <c r="J260" s="333" t="s">
        <v>417</v>
      </c>
      <c r="K260" s="333" t="s">
        <v>418</v>
      </c>
      <c r="L260" s="212" t="s">
        <v>419</v>
      </c>
      <c r="M260" s="276" t="s">
        <v>213</v>
      </c>
      <c r="N260" s="383" t="s">
        <v>319</v>
      </c>
      <c r="O260" s="384" t="s">
        <v>245</v>
      </c>
      <c r="P260" s="385" t="s">
        <v>247</v>
      </c>
      <c r="Q260" s="124" t="s">
        <v>221</v>
      </c>
      <c r="R260" s="125" t="s">
        <v>211</v>
      </c>
      <c r="S260" s="126" t="s">
        <v>222</v>
      </c>
      <c r="T260" s="124" t="s">
        <v>279</v>
      </c>
      <c r="U260" s="153"/>
      <c r="V260" s="153"/>
      <c r="Z260" s="38">
        <f t="shared" si="63"/>
        <v>9</v>
      </c>
      <c r="AA260" s="33" t="str">
        <f>+$B$14</f>
        <v>Gezernik R</v>
      </c>
      <c r="AB260" s="4">
        <v>1</v>
      </c>
      <c r="AD260" s="4">
        <v>3</v>
      </c>
      <c r="AE260" s="4">
        <v>2</v>
      </c>
      <c r="AF260" s="4">
        <v>1</v>
      </c>
      <c r="AJ260" s="50"/>
      <c r="AK260" s="4">
        <v>1</v>
      </c>
      <c r="AM260" s="458">
        <v>2</v>
      </c>
      <c r="AN260" s="586">
        <f t="shared" si="64"/>
        <v>10</v>
      </c>
      <c r="AO260" s="4">
        <f>+AJ264</f>
        <v>18</v>
      </c>
      <c r="AP260" s="183">
        <f t="shared" si="65"/>
        <v>0.55555555555555558</v>
      </c>
      <c r="AQ260" s="183">
        <v>8.1305999999999994</v>
      </c>
      <c r="AR260" s="4">
        <v>8</v>
      </c>
      <c r="AS260" s="4">
        <v>115</v>
      </c>
    </row>
    <row r="261" spans="1:45" x14ac:dyDescent="0.25">
      <c r="A261" s="305" t="s">
        <v>48</v>
      </c>
      <c r="B261" s="12" t="s">
        <v>49</v>
      </c>
      <c r="C261" s="47">
        <v>7</v>
      </c>
      <c r="D261" s="183">
        <v>7.2361111111111107</v>
      </c>
      <c r="E261" s="132">
        <v>42203</v>
      </c>
      <c r="F261" s="132" t="s">
        <v>345</v>
      </c>
      <c r="G261" s="273">
        <v>-1</v>
      </c>
      <c r="H261" s="47">
        <v>-3</v>
      </c>
      <c r="I261" s="9" t="s">
        <v>420</v>
      </c>
      <c r="J261" s="220">
        <v>-1</v>
      </c>
      <c r="K261" s="220">
        <v>-1</v>
      </c>
      <c r="L261" s="220">
        <v>-1</v>
      </c>
      <c r="M261" s="132">
        <v>42420</v>
      </c>
      <c r="N261" s="4">
        <v>0</v>
      </c>
      <c r="O261" s="4">
        <v>-1</v>
      </c>
      <c r="P261" s="4">
        <v>-1</v>
      </c>
      <c r="Q261" s="134">
        <v>8</v>
      </c>
      <c r="R261" s="47">
        <v>-9</v>
      </c>
      <c r="S261" s="135">
        <v>-1.125</v>
      </c>
      <c r="T261" s="156">
        <v>8.3611111111111107</v>
      </c>
      <c r="U261" s="170"/>
      <c r="V261" s="171"/>
      <c r="Z261" s="38">
        <f t="shared" si="63"/>
        <v>10</v>
      </c>
      <c r="AA261" s="96" t="str">
        <f>+$B$15</f>
        <v>Scholtz U</v>
      </c>
      <c r="AG261" s="4">
        <v>1</v>
      </c>
      <c r="AJ261" s="4">
        <v>2</v>
      </c>
      <c r="AK261" s="50"/>
      <c r="AN261" s="586">
        <f t="shared" si="64"/>
        <v>3</v>
      </c>
      <c r="AO261" s="4">
        <f>+AK264</f>
        <v>7</v>
      </c>
      <c r="AP261" s="183">
        <f t="shared" si="65"/>
        <v>0.42857142857142855</v>
      </c>
      <c r="AQ261" s="183">
        <v>8.3332999999999995</v>
      </c>
      <c r="AR261" s="4">
        <v>7</v>
      </c>
      <c r="AS261" s="4">
        <v>44</v>
      </c>
    </row>
    <row r="262" spans="1:45" x14ac:dyDescent="0.25">
      <c r="A262" s="305" t="s">
        <v>48</v>
      </c>
      <c r="B262" s="12" t="s">
        <v>49</v>
      </c>
      <c r="C262" s="4" t="s">
        <v>269</v>
      </c>
      <c r="D262" s="131" t="s">
        <v>270</v>
      </c>
      <c r="E262" s="116" t="s">
        <v>271</v>
      </c>
      <c r="F262" s="116" t="s">
        <v>213</v>
      </c>
      <c r="G262" s="384" t="s">
        <v>245</v>
      </c>
      <c r="H262" s="385" t="s">
        <v>247</v>
      </c>
      <c r="I262" s="386" t="s">
        <v>277</v>
      </c>
      <c r="J262" s="116" t="s">
        <v>213</v>
      </c>
      <c r="K262" s="387" t="s">
        <v>421</v>
      </c>
      <c r="L262" s="174" t="s">
        <v>422</v>
      </c>
      <c r="M262" s="388" t="s">
        <v>312</v>
      </c>
      <c r="N262" s="240" t="s">
        <v>291</v>
      </c>
      <c r="O262" s="387" t="s">
        <v>421</v>
      </c>
      <c r="P262" s="174" t="s">
        <v>422</v>
      </c>
      <c r="Q262" s="124" t="s">
        <v>221</v>
      </c>
      <c r="R262" s="125" t="s">
        <v>211</v>
      </c>
      <c r="S262" s="126" t="s">
        <v>222</v>
      </c>
      <c r="T262" s="124" t="s">
        <v>279</v>
      </c>
      <c r="U262" s="153"/>
      <c r="V262" s="153"/>
      <c r="Z262" s="38">
        <f t="shared" si="63"/>
        <v>11</v>
      </c>
      <c r="AA262" s="3" t="str">
        <f>+$B$16</f>
        <v>JvRensburg J</v>
      </c>
      <c r="AL262" s="50"/>
      <c r="AN262" s="979">
        <f t="shared" si="64"/>
        <v>0</v>
      </c>
      <c r="AO262" s="978">
        <f>+AL264</f>
        <v>3</v>
      </c>
      <c r="AP262" s="980">
        <f t="shared" si="65"/>
        <v>0</v>
      </c>
      <c r="AQ262" s="980">
        <v>8.8888999999999996</v>
      </c>
      <c r="AR262" s="978">
        <v>9</v>
      </c>
      <c r="AS262" s="978">
        <v>9</v>
      </c>
    </row>
    <row r="263" spans="1:45" x14ac:dyDescent="0.25">
      <c r="A263" s="305" t="s">
        <v>48</v>
      </c>
      <c r="B263" s="12" t="s">
        <v>49</v>
      </c>
      <c r="C263" s="47">
        <v>8</v>
      </c>
      <c r="D263" s="142">
        <v>8.3611111111111107</v>
      </c>
      <c r="E263" s="128">
        <v>42420</v>
      </c>
      <c r="F263" s="132">
        <v>42420</v>
      </c>
      <c r="G263" s="4">
        <v>-1</v>
      </c>
      <c r="H263" s="4">
        <v>-1</v>
      </c>
      <c r="I263" s="4">
        <v>0</v>
      </c>
      <c r="J263" s="132" t="s">
        <v>226</v>
      </c>
      <c r="K263" s="4">
        <v>1</v>
      </c>
      <c r="L263" s="4">
        <v>-1</v>
      </c>
      <c r="M263" s="133">
        <v>1</v>
      </c>
      <c r="N263" s="4">
        <v>1</v>
      </c>
      <c r="O263" s="4">
        <v>1</v>
      </c>
      <c r="P263" s="4">
        <v>-1</v>
      </c>
      <c r="Q263" s="134">
        <v>9</v>
      </c>
      <c r="R263" s="47">
        <v>0</v>
      </c>
      <c r="S263" s="135">
        <v>0</v>
      </c>
      <c r="T263" s="156">
        <v>8.3611111111111107</v>
      </c>
      <c r="U263" s="170"/>
      <c r="V263" s="171"/>
      <c r="Z263" s="38">
        <v>12</v>
      </c>
      <c r="AA263" t="str">
        <f>+$B$17</f>
        <v>vEmmanis U</v>
      </c>
      <c r="AD263" s="162">
        <v>1</v>
      </c>
      <c r="AM263" s="50"/>
      <c r="AN263" s="586">
        <f t="shared" si="64"/>
        <v>1</v>
      </c>
      <c r="AO263" s="4">
        <f>+AM264</f>
        <v>3</v>
      </c>
      <c r="AP263" s="183">
        <f t="shared" si="65"/>
        <v>0.33333333333333331</v>
      </c>
      <c r="AQ263" s="183">
        <v>9.25</v>
      </c>
      <c r="AR263" s="4">
        <v>8</v>
      </c>
      <c r="AS263" s="4">
        <v>40</v>
      </c>
    </row>
    <row r="264" spans="1:45" x14ac:dyDescent="0.25">
      <c r="A264" s="305" t="s">
        <v>48</v>
      </c>
      <c r="B264" s="12" t="s">
        <v>49</v>
      </c>
      <c r="C264" s="4" t="s">
        <v>269</v>
      </c>
      <c r="D264" s="131" t="s">
        <v>270</v>
      </c>
      <c r="E264" s="116" t="s">
        <v>271</v>
      </c>
      <c r="F264" s="131" t="s">
        <v>213</v>
      </c>
      <c r="G264" s="166" t="s">
        <v>266</v>
      </c>
      <c r="H264" s="16" t="s">
        <v>67</v>
      </c>
      <c r="I264" s="174" t="s">
        <v>137</v>
      </c>
      <c r="J264" s="246" t="s">
        <v>136</v>
      </c>
      <c r="K264" s="389" t="s">
        <v>143</v>
      </c>
      <c r="L264" s="158" t="s">
        <v>247</v>
      </c>
      <c r="Q264" s="124" t="s">
        <v>221</v>
      </c>
      <c r="R264" s="125" t="s">
        <v>211</v>
      </c>
      <c r="S264" s="126" t="s">
        <v>222</v>
      </c>
      <c r="T264" s="124" t="s">
        <v>279</v>
      </c>
      <c r="U264" s="153" t="s">
        <v>230</v>
      </c>
      <c r="V264" s="153" t="s">
        <v>231</v>
      </c>
      <c r="AA264" t="s">
        <v>494</v>
      </c>
      <c r="AB264" s="4">
        <f>+AB252+AB253+AB254+AB255+AB256+AB257+AB258+AB259+AB260+AB261+AB262+AB263</f>
        <v>7</v>
      </c>
      <c r="AC264" s="4">
        <f t="shared" ref="AC264" si="66">+AC252+AC253+AC254+AC255+AC256+AC257+AC258+AC259+AC260+AC261+AC262+AC263</f>
        <v>0</v>
      </c>
      <c r="AD264" s="4">
        <f t="shared" ref="AD264" si="67">+AD252+AD253+AD254+AD255+AD256+AD257+AD258+AD259+AD260+AD261+AD262+AD263</f>
        <v>11</v>
      </c>
      <c r="AE264" s="4">
        <f t="shared" ref="AE264" si="68">+AE252+AE253+AE254+AE255+AE256+AE257+AE258+AE259+AE260+AE261+AE262+AE263</f>
        <v>15</v>
      </c>
      <c r="AF264" s="4">
        <f t="shared" ref="AF264" si="69">+AF252+AF253+AF254+AF255+AF256+AF257+AF258+AF259+AF260+AF261+AF262+AF263</f>
        <v>5</v>
      </c>
      <c r="AG264" s="4">
        <f t="shared" ref="AG264" si="70">+AG252+AG253+AG254+AG255+AG256+AG257+AG258+AG259+AG260+AG261+AG262+AG263</f>
        <v>4</v>
      </c>
      <c r="AH264" s="4">
        <f t="shared" ref="AH264" si="71">+AH252+AH253+AH254+AH255+AH256+AH257+AH258+AH259+AH260+AH261+AH262+AH263</f>
        <v>0</v>
      </c>
      <c r="AI264" s="4">
        <f t="shared" ref="AI264" si="72">+AI252+AI253+AI254+AI255+AI256+AI257+AI258+AI259+AI260+AI261+AI262+AI263</f>
        <v>0</v>
      </c>
      <c r="AJ264" s="4">
        <f t="shared" ref="AJ264" si="73">+AJ252+AJ253+AJ254+AJ255+AJ256+AJ257+AJ258+AJ259+AJ260+AJ261+AJ262+AJ263</f>
        <v>18</v>
      </c>
      <c r="AK264" s="4">
        <f t="shared" ref="AK264" si="74">+AK252+AK253+AK254+AK255+AK256+AK257+AK258+AK259+AK260+AK261+AK262+AK263</f>
        <v>7</v>
      </c>
      <c r="AL264" s="4">
        <f t="shared" ref="AL264" si="75">+AL252+AL253+AL254+AL255+AL256+AL257+AL258+AL259+AL260+AL261+AL262+AL263</f>
        <v>3</v>
      </c>
      <c r="AM264" s="4">
        <f t="shared" ref="AM264" si="76">+AM252+AM253+AM254+AM255+AM256+AM257+AM258+AM259+AM260+AM261+AM262+AM263</f>
        <v>3</v>
      </c>
    </row>
    <row r="265" spans="1:45" x14ac:dyDescent="0.25">
      <c r="A265" s="305" t="s">
        <v>48</v>
      </c>
      <c r="B265" s="12" t="s">
        <v>49</v>
      </c>
      <c r="C265" s="249">
        <v>8</v>
      </c>
      <c r="D265" s="142">
        <v>8.3611111111111107</v>
      </c>
      <c r="E265" s="143">
        <v>42450</v>
      </c>
      <c r="F265" s="132">
        <v>42476</v>
      </c>
      <c r="G265" s="4">
        <v>-1</v>
      </c>
      <c r="H265" s="4">
        <v>0</v>
      </c>
      <c r="I265" s="4">
        <v>-1</v>
      </c>
      <c r="J265" s="4">
        <v>2</v>
      </c>
      <c r="K265" s="4">
        <v>0</v>
      </c>
      <c r="L265" s="4">
        <v>0</v>
      </c>
      <c r="Q265" s="134">
        <v>6</v>
      </c>
      <c r="R265" s="47">
        <v>0</v>
      </c>
      <c r="S265" s="135">
        <v>0</v>
      </c>
      <c r="T265" s="156">
        <v>8.3611111111111107</v>
      </c>
      <c r="U265" s="170">
        <v>7.125</v>
      </c>
      <c r="V265" s="171">
        <v>-1.2361111111111107</v>
      </c>
    </row>
    <row r="266" spans="1:45" x14ac:dyDescent="0.25">
      <c r="A266" s="17" t="s">
        <v>859</v>
      </c>
      <c r="B266" s="11" t="s">
        <v>735</v>
      </c>
      <c r="C266" s="4" t="s">
        <v>269</v>
      </c>
      <c r="D266" s="131" t="s">
        <v>270</v>
      </c>
      <c r="E266" s="116" t="s">
        <v>271</v>
      </c>
      <c r="F266" s="116" t="s">
        <v>213</v>
      </c>
      <c r="G266" s="554" t="s">
        <v>419</v>
      </c>
      <c r="H266" s="304" t="s">
        <v>564</v>
      </c>
      <c r="I266" s="333" t="s">
        <v>652</v>
      </c>
      <c r="J266" s="573" t="s">
        <v>417</v>
      </c>
      <c r="K266" s="304" t="s">
        <v>564</v>
      </c>
      <c r="Q266" s="124" t="s">
        <v>221</v>
      </c>
      <c r="R266" s="125" t="s">
        <v>211</v>
      </c>
      <c r="S266" s="126" t="s">
        <v>222</v>
      </c>
      <c r="T266" s="124" t="s">
        <v>279</v>
      </c>
      <c r="U266" s="153" t="s">
        <v>230</v>
      </c>
      <c r="V266" s="153" t="s">
        <v>231</v>
      </c>
    </row>
    <row r="267" spans="1:45" x14ac:dyDescent="0.25">
      <c r="A267" s="17" t="s">
        <v>859</v>
      </c>
      <c r="B267" s="11" t="s">
        <v>735</v>
      </c>
      <c r="C267" s="4">
        <v>7</v>
      </c>
      <c r="D267" s="4"/>
      <c r="E267" s="128"/>
      <c r="F267" s="9" t="s">
        <v>420</v>
      </c>
      <c r="G267" s="751">
        <v>1</v>
      </c>
      <c r="H267" s="752">
        <v>-1</v>
      </c>
      <c r="I267" s="752">
        <v>0</v>
      </c>
      <c r="J267" s="752">
        <v>1</v>
      </c>
      <c r="K267" s="752">
        <v>-1</v>
      </c>
      <c r="Q267" s="134">
        <v>5</v>
      </c>
      <c r="R267" s="47">
        <v>3</v>
      </c>
      <c r="S267" s="135">
        <v>0.6</v>
      </c>
      <c r="T267" s="497">
        <v>6.4</v>
      </c>
      <c r="U267" s="423">
        <v>7</v>
      </c>
      <c r="V267" s="146">
        <v>0.59999999999999964</v>
      </c>
    </row>
    <row r="268" spans="1:45" x14ac:dyDescent="0.25">
      <c r="A268" s="755" t="s">
        <v>700</v>
      </c>
      <c r="B268" s="13" t="s">
        <v>26</v>
      </c>
      <c r="C268" s="4" t="s">
        <v>269</v>
      </c>
      <c r="D268" s="131" t="s">
        <v>270</v>
      </c>
      <c r="E268" s="116" t="s">
        <v>271</v>
      </c>
      <c r="F268" s="116" t="s">
        <v>213</v>
      </c>
      <c r="G268" s="722" t="s">
        <v>138</v>
      </c>
      <c r="H268" s="502" t="s">
        <v>309</v>
      </c>
      <c r="I268" s="723" t="s">
        <v>266</v>
      </c>
      <c r="J268" s="724" t="s">
        <v>322</v>
      </c>
      <c r="K268" s="725" t="s">
        <v>138</v>
      </c>
      <c r="L268" s="502" t="s">
        <v>266</v>
      </c>
      <c r="M268" s="502" t="s">
        <v>309</v>
      </c>
      <c r="N268" s="726" t="s">
        <v>137</v>
      </c>
      <c r="O268" s="727" t="s">
        <v>385</v>
      </c>
      <c r="Q268" s="124" t="s">
        <v>221</v>
      </c>
      <c r="R268" s="125" t="s">
        <v>211</v>
      </c>
      <c r="S268" s="126" t="s">
        <v>222</v>
      </c>
      <c r="T268" s="124" t="s">
        <v>279</v>
      </c>
      <c r="U268" s="141" t="s">
        <v>230</v>
      </c>
      <c r="V268" s="141" t="s">
        <v>231</v>
      </c>
    </row>
    <row r="269" spans="1:45" x14ac:dyDescent="0.25">
      <c r="A269" s="755" t="s">
        <v>700</v>
      </c>
      <c r="B269" s="13" t="s">
        <v>26</v>
      </c>
      <c r="C269" s="4">
        <v>9</v>
      </c>
      <c r="D269" s="4"/>
      <c r="E269" s="4"/>
      <c r="F269" s="244" t="s">
        <v>293</v>
      </c>
      <c r="G269" s="4">
        <v>0</v>
      </c>
      <c r="H269" s="4">
        <v>0</v>
      </c>
      <c r="I269" s="4">
        <v>3</v>
      </c>
      <c r="J269" s="4">
        <v>-1</v>
      </c>
      <c r="K269" s="4">
        <v>0</v>
      </c>
      <c r="L269" s="4">
        <v>0</v>
      </c>
      <c r="M269" s="4">
        <v>0</v>
      </c>
      <c r="N269" s="4">
        <v>0</v>
      </c>
      <c r="O269" s="4">
        <v>-1</v>
      </c>
      <c r="Q269" s="134">
        <v>9</v>
      </c>
      <c r="R269" s="47">
        <v>1</v>
      </c>
      <c r="S269" s="135">
        <v>0.1111111111111111</v>
      </c>
      <c r="T269" s="136">
        <v>8.8888888888888893</v>
      </c>
      <c r="U269" s="423">
        <v>9</v>
      </c>
      <c r="V269" s="146">
        <v>0.11111111111111072</v>
      </c>
    </row>
    <row r="270" spans="1:45" x14ac:dyDescent="0.25">
      <c r="A270" s="755" t="s">
        <v>700</v>
      </c>
      <c r="B270" s="13" t="s">
        <v>26</v>
      </c>
      <c r="C270" s="4" t="s">
        <v>269</v>
      </c>
      <c r="D270" s="131" t="s">
        <v>270</v>
      </c>
      <c r="E270" s="116" t="s">
        <v>271</v>
      </c>
      <c r="F270" s="116" t="s">
        <v>213</v>
      </c>
      <c r="Q270" s="134"/>
      <c r="R270" s="47"/>
      <c r="S270" s="135"/>
      <c r="T270" s="497"/>
      <c r="U270" s="423"/>
      <c r="V270" s="721"/>
    </row>
    <row r="271" spans="1:45" x14ac:dyDescent="0.25">
      <c r="A271" s="755" t="s">
        <v>700</v>
      </c>
      <c r="B271" s="13" t="s">
        <v>26</v>
      </c>
      <c r="C271" s="186">
        <v>9</v>
      </c>
      <c r="D271" s="183">
        <v>8.8888888888888893</v>
      </c>
      <c r="E271" s="203">
        <v>42464</v>
      </c>
      <c r="F271" s="244"/>
      <c r="Q271" s="134"/>
      <c r="R271" s="47"/>
      <c r="S271" s="135"/>
      <c r="T271" s="497"/>
      <c r="U271" s="423"/>
      <c r="V271" s="721"/>
    </row>
    <row r="272" spans="1:45" x14ac:dyDescent="0.25">
      <c r="A272" s="153"/>
      <c r="B272" s="916"/>
      <c r="C272" s="111"/>
      <c r="D272" s="914"/>
      <c r="E272" s="268"/>
      <c r="F272" s="443"/>
      <c r="G272" s="197"/>
      <c r="H272" s="197"/>
      <c r="I272" s="197"/>
      <c r="J272" s="197"/>
      <c r="K272" s="197"/>
      <c r="L272" s="197"/>
      <c r="Q272" s="465"/>
      <c r="R272" s="111"/>
      <c r="S272" s="721"/>
      <c r="T272" s="915"/>
      <c r="U272" s="170"/>
      <c r="V272" s="171"/>
    </row>
    <row r="273" spans="1:22" ht="18.75" x14ac:dyDescent="0.3">
      <c r="A273" s="911" t="s">
        <v>1004</v>
      </c>
      <c r="B273" s="916"/>
      <c r="C273" s="111"/>
      <c r="D273" s="914"/>
      <c r="E273" s="268"/>
      <c r="F273" s="443"/>
      <c r="G273" s="197"/>
      <c r="H273" s="197"/>
      <c r="I273" s="197"/>
      <c r="J273" s="197"/>
      <c r="K273" s="197"/>
      <c r="L273" s="197"/>
      <c r="Q273" s="465"/>
      <c r="R273" s="111"/>
      <c r="S273" s="721"/>
      <c r="T273" s="915"/>
      <c r="U273" s="170"/>
      <c r="V273" s="171"/>
    </row>
    <row r="275" spans="1:22" x14ac:dyDescent="0.25">
      <c r="O275" s="981"/>
      <c r="P275" s="981"/>
      <c r="Q275" s="977" t="s">
        <v>882</v>
      </c>
      <c r="R275" s="981"/>
      <c r="S275" s="981"/>
      <c r="T275" s="981"/>
    </row>
    <row r="276" spans="1:22" x14ac:dyDescent="0.25">
      <c r="H276" s="99"/>
      <c r="O276" s="981"/>
      <c r="P276" s="981"/>
      <c r="Q276" s="977" t="s">
        <v>881</v>
      </c>
      <c r="R276" s="981"/>
      <c r="S276" s="981"/>
      <c r="T276" s="977" t="s">
        <v>878</v>
      </c>
    </row>
    <row r="277" spans="1:22" x14ac:dyDescent="0.25">
      <c r="C277" s="38">
        <v>1</v>
      </c>
      <c r="D277" s="38">
        <f>+C277+1</f>
        <v>2</v>
      </c>
      <c r="E277" s="38">
        <f>+D277+1</f>
        <v>3</v>
      </c>
      <c r="F277" s="38">
        <f t="shared" ref="F277" si="77">+E277+1</f>
        <v>4</v>
      </c>
      <c r="G277" s="38">
        <f t="shared" ref="G277" si="78">+F277+1</f>
        <v>5</v>
      </c>
      <c r="H277" s="38">
        <f t="shared" ref="H277" si="79">+G277+1</f>
        <v>6</v>
      </c>
      <c r="I277" s="38">
        <f t="shared" ref="I277" si="80">+H277+1</f>
        <v>7</v>
      </c>
      <c r="J277" s="38">
        <f t="shared" ref="J277" si="81">+I277+1</f>
        <v>8</v>
      </c>
      <c r="K277" s="38">
        <f t="shared" ref="K277" si="82">+J277+1</f>
        <v>9</v>
      </c>
      <c r="L277" s="38">
        <f t="shared" ref="L277" si="83">+K277+1</f>
        <v>10</v>
      </c>
      <c r="M277" s="38">
        <f t="shared" ref="M277" si="84">+L277+1</f>
        <v>11</v>
      </c>
      <c r="N277" s="38">
        <v>12</v>
      </c>
      <c r="O277" s="981"/>
      <c r="P277" s="981"/>
      <c r="Q277" s="977" t="s">
        <v>879</v>
      </c>
      <c r="R277" s="977" t="s">
        <v>115</v>
      </c>
      <c r="S277" s="981"/>
      <c r="T277" s="977" t="s">
        <v>895</v>
      </c>
    </row>
    <row r="278" spans="1:22" x14ac:dyDescent="0.25">
      <c r="C278" s="51" t="str">
        <f>+$B$6</f>
        <v>Beneke J</v>
      </c>
      <c r="D278" s="52" t="str">
        <f>+$B$7</f>
        <v>Vermaak D</v>
      </c>
      <c r="E278" s="53" t="str">
        <f>+$B$8</f>
        <v>Fivas M</v>
      </c>
      <c r="F278" s="95" t="str">
        <f>+$B$9</f>
        <v>Harris R</v>
      </c>
      <c r="G278" s="976" t="str">
        <f>+$B$10</f>
        <v>v Niekerk P</v>
      </c>
      <c r="H278" s="55" t="str">
        <f>+$B$11</f>
        <v>Brunette D</v>
      </c>
      <c r="I278" s="974" t="str">
        <f>+$B$12</f>
        <v>Meier H</v>
      </c>
      <c r="J278" s="3" t="str">
        <f>+$B$13</f>
        <v>Miles C</v>
      </c>
      <c r="K278" s="33" t="str">
        <f>+$B$14</f>
        <v>Gezernik R</v>
      </c>
      <c r="L278" s="96" t="str">
        <f>+$B$15</f>
        <v>Scholtz U</v>
      </c>
      <c r="M278" s="3" t="str">
        <f>+$B$16</f>
        <v>JvRensburg J</v>
      </c>
      <c r="N278" t="str">
        <f>+$B$17</f>
        <v>vEmmanis U</v>
      </c>
      <c r="O278" s="981" t="s">
        <v>493</v>
      </c>
      <c r="P278" s="981" t="s">
        <v>494</v>
      </c>
      <c r="Q278" s="981" t="s">
        <v>880</v>
      </c>
      <c r="R278" s="2" t="s">
        <v>64</v>
      </c>
      <c r="S278" s="2" t="s">
        <v>269</v>
      </c>
      <c r="T278" s="977" t="s">
        <v>221</v>
      </c>
    </row>
    <row r="279" spans="1:22" x14ac:dyDescent="0.25">
      <c r="A279" s="38">
        <v>1</v>
      </c>
      <c r="B279" s="51" t="str">
        <f>+$B$6</f>
        <v>Beneke J</v>
      </c>
      <c r="C279" s="50"/>
      <c r="E279" s="4">
        <v>3</v>
      </c>
      <c r="F279" s="4">
        <v>2</v>
      </c>
      <c r="G279" s="4">
        <v>1</v>
      </c>
      <c r="K279" s="4">
        <v>1</v>
      </c>
      <c r="O279" s="586">
        <f>+C279+D279+E279+F279+G279+H279+I279+J279+K279+L279+M279+N279</f>
        <v>7</v>
      </c>
      <c r="P279" s="4">
        <f>+C291</f>
        <v>7</v>
      </c>
      <c r="Q279" s="183">
        <f>+O279/P279</f>
        <v>1</v>
      </c>
      <c r="R279" s="183">
        <v>6.1666999999999996</v>
      </c>
      <c r="S279" s="4">
        <v>8</v>
      </c>
      <c r="T279" s="4">
        <v>48</v>
      </c>
    </row>
    <row r="280" spans="1:22" x14ac:dyDescent="0.25">
      <c r="A280" s="38">
        <f t="shared" ref="A280:A289" si="85">+A279+1</f>
        <v>2</v>
      </c>
      <c r="B280" s="52" t="str">
        <f>+$B$7</f>
        <v>Vermaak D</v>
      </c>
      <c r="D280" s="50"/>
      <c r="O280" s="979">
        <f t="shared" ref="O280:O290" si="86">+C280+D280+E280+F280+G280+H280+I280+J280+K280+L280+M280+N280</f>
        <v>0</v>
      </c>
      <c r="P280" s="978">
        <f>+D291</f>
        <v>0</v>
      </c>
      <c r="Q280" s="980" t="e">
        <f t="shared" ref="Q280:Q290" si="87">+O280/P280</f>
        <v>#DIV/0!</v>
      </c>
      <c r="R280" s="980">
        <v>6.4</v>
      </c>
      <c r="S280" s="978">
        <v>7</v>
      </c>
      <c r="T280" s="978">
        <v>5</v>
      </c>
    </row>
    <row r="281" spans="1:22" x14ac:dyDescent="0.25">
      <c r="A281" s="38">
        <f t="shared" si="85"/>
        <v>3</v>
      </c>
      <c r="B281" s="53" t="str">
        <f>+$B$8</f>
        <v>Fivas M</v>
      </c>
      <c r="C281" s="4">
        <v>1</v>
      </c>
      <c r="E281" s="50"/>
      <c r="F281" s="4">
        <v>6</v>
      </c>
      <c r="G281" s="4">
        <v>2</v>
      </c>
      <c r="H281" s="4">
        <v>1</v>
      </c>
      <c r="K281" s="4">
        <v>9</v>
      </c>
      <c r="L281" s="4">
        <v>2</v>
      </c>
      <c r="O281" s="586">
        <f t="shared" si="86"/>
        <v>21</v>
      </c>
      <c r="P281" s="4">
        <f>+E291</f>
        <v>11</v>
      </c>
      <c r="Q281" s="183">
        <f t="shared" si="87"/>
        <v>1.9090909090909092</v>
      </c>
      <c r="R281" s="183">
        <v>7.0888999999999998</v>
      </c>
      <c r="S281" s="4">
        <v>8</v>
      </c>
      <c r="T281" s="4">
        <v>105</v>
      </c>
    </row>
    <row r="282" spans="1:22" x14ac:dyDescent="0.25">
      <c r="A282" s="38">
        <f t="shared" si="85"/>
        <v>4</v>
      </c>
      <c r="B282" s="95" t="str">
        <f>+$B$9</f>
        <v>Harris R</v>
      </c>
      <c r="C282" s="4">
        <v>4</v>
      </c>
      <c r="E282" s="4">
        <v>4</v>
      </c>
      <c r="F282" s="50"/>
      <c r="G282" s="4">
        <v>1</v>
      </c>
      <c r="H282" s="4">
        <v>2</v>
      </c>
      <c r="K282" s="4">
        <v>3</v>
      </c>
      <c r="M282">
        <v>1</v>
      </c>
      <c r="N282" s="458">
        <v>1</v>
      </c>
      <c r="O282" s="586">
        <f t="shared" si="86"/>
        <v>16</v>
      </c>
      <c r="P282" s="4">
        <f>+F291</f>
        <v>15</v>
      </c>
      <c r="Q282" s="183">
        <f t="shared" si="87"/>
        <v>1.0666666666666667</v>
      </c>
      <c r="R282" s="183">
        <v>7.3110999999999997</v>
      </c>
      <c r="S282" s="4">
        <v>7</v>
      </c>
      <c r="T282" s="4">
        <v>106</v>
      </c>
    </row>
    <row r="283" spans="1:22" x14ac:dyDescent="0.25">
      <c r="A283" s="38">
        <f t="shared" si="85"/>
        <v>5</v>
      </c>
      <c r="B283" s="976" t="str">
        <f>+$B$10</f>
        <v>v Niekerk P</v>
      </c>
      <c r="C283" s="4">
        <v>1</v>
      </c>
      <c r="F283" s="4">
        <v>5</v>
      </c>
      <c r="G283" s="50"/>
      <c r="K283" s="4">
        <v>3</v>
      </c>
      <c r="L283" s="4">
        <v>3</v>
      </c>
      <c r="M283">
        <v>2</v>
      </c>
      <c r="O283" s="586">
        <f t="shared" si="86"/>
        <v>14</v>
      </c>
      <c r="P283" s="4">
        <f>+G291</f>
        <v>5</v>
      </c>
      <c r="Q283" s="183">
        <f t="shared" si="87"/>
        <v>2.8</v>
      </c>
      <c r="R283" s="183">
        <v>7.9249000000000001</v>
      </c>
      <c r="S283" s="4">
        <v>8</v>
      </c>
      <c r="T283" s="4">
        <v>83</v>
      </c>
    </row>
    <row r="284" spans="1:22" x14ac:dyDescent="0.25">
      <c r="A284" s="38">
        <f t="shared" si="85"/>
        <v>6</v>
      </c>
      <c r="B284" s="55" t="str">
        <f>+$B$11</f>
        <v>Brunette D</v>
      </c>
      <c r="H284" s="50"/>
      <c r="L284" s="4">
        <v>1</v>
      </c>
      <c r="O284" s="586">
        <f t="shared" si="86"/>
        <v>1</v>
      </c>
      <c r="P284" s="4">
        <f>+H291</f>
        <v>4</v>
      </c>
      <c r="Q284" s="183">
        <f t="shared" si="87"/>
        <v>0.25</v>
      </c>
      <c r="R284" s="183">
        <v>7.9555999999999996</v>
      </c>
      <c r="S284" s="4">
        <v>9</v>
      </c>
      <c r="T284" s="4">
        <v>14</v>
      </c>
    </row>
    <row r="285" spans="1:22" x14ac:dyDescent="0.25">
      <c r="A285" s="38">
        <f t="shared" si="85"/>
        <v>7</v>
      </c>
      <c r="B285" s="974" t="str">
        <f>+$B$12</f>
        <v>Meier H</v>
      </c>
      <c r="I285" s="50"/>
      <c r="O285" s="586">
        <f t="shared" si="86"/>
        <v>0</v>
      </c>
      <c r="P285" s="4">
        <f>+I291</f>
        <v>0</v>
      </c>
      <c r="Q285" s="183" t="e">
        <f t="shared" si="87"/>
        <v>#DIV/0!</v>
      </c>
      <c r="R285" s="183">
        <v>8</v>
      </c>
      <c r="S285" s="4"/>
      <c r="T285" s="4">
        <v>0</v>
      </c>
    </row>
    <row r="286" spans="1:22" x14ac:dyDescent="0.25">
      <c r="A286" s="38">
        <f t="shared" si="85"/>
        <v>8</v>
      </c>
      <c r="B286" s="3" t="str">
        <f>+$B$13</f>
        <v>Miles C</v>
      </c>
      <c r="J286" s="50"/>
      <c r="O286" s="586">
        <f t="shared" si="86"/>
        <v>0</v>
      </c>
      <c r="P286" s="4">
        <f>+J291</f>
        <v>0</v>
      </c>
      <c r="Q286" s="183" t="e">
        <f t="shared" si="87"/>
        <v>#DIV/0!</v>
      </c>
      <c r="R286" s="183">
        <v>8</v>
      </c>
      <c r="S286" s="4"/>
      <c r="T286" s="4">
        <v>0</v>
      </c>
    </row>
    <row r="287" spans="1:22" x14ac:dyDescent="0.25">
      <c r="A287" s="38">
        <f t="shared" si="85"/>
        <v>9</v>
      </c>
      <c r="B287" s="33" t="str">
        <f>+$B$14</f>
        <v>Gezernik R</v>
      </c>
      <c r="C287" s="4">
        <v>1</v>
      </c>
      <c r="E287" s="4">
        <v>3</v>
      </c>
      <c r="F287" s="4">
        <v>2</v>
      </c>
      <c r="G287" s="4">
        <v>1</v>
      </c>
      <c r="K287" s="50"/>
      <c r="L287" s="4">
        <v>1</v>
      </c>
      <c r="N287" s="458">
        <v>2</v>
      </c>
      <c r="O287" s="586">
        <f t="shared" si="86"/>
        <v>10</v>
      </c>
      <c r="P287" s="4">
        <f>+K291</f>
        <v>18</v>
      </c>
      <c r="Q287" s="183">
        <f t="shared" si="87"/>
        <v>0.55555555555555558</v>
      </c>
      <c r="R287" s="183">
        <v>8.1305999999999994</v>
      </c>
      <c r="S287" s="4">
        <v>8</v>
      </c>
      <c r="T287" s="4">
        <v>115</v>
      </c>
    </row>
    <row r="288" spans="1:22" x14ac:dyDescent="0.25">
      <c r="A288" s="38">
        <f t="shared" si="85"/>
        <v>10</v>
      </c>
      <c r="B288" s="96" t="str">
        <f>+$B$15</f>
        <v>Scholtz U</v>
      </c>
      <c r="H288" s="4">
        <v>1</v>
      </c>
      <c r="K288" s="4">
        <v>2</v>
      </c>
      <c r="L288" s="50"/>
      <c r="O288" s="586">
        <f t="shared" si="86"/>
        <v>3</v>
      </c>
      <c r="P288" s="4">
        <f>+L291</f>
        <v>7</v>
      </c>
      <c r="Q288" s="183">
        <f t="shared" si="87"/>
        <v>0.42857142857142855</v>
      </c>
      <c r="R288" s="183">
        <v>8.3332999999999995</v>
      </c>
      <c r="S288" s="4">
        <v>7</v>
      </c>
      <c r="T288" s="4">
        <v>44</v>
      </c>
    </row>
    <row r="289" spans="1:20" x14ac:dyDescent="0.25">
      <c r="A289" s="38">
        <f t="shared" si="85"/>
        <v>11</v>
      </c>
      <c r="B289" s="3" t="str">
        <f>+$B$16</f>
        <v>JvRensburg J</v>
      </c>
      <c r="M289" s="50"/>
      <c r="O289" s="979">
        <f t="shared" si="86"/>
        <v>0</v>
      </c>
      <c r="P289" s="978">
        <f>+M291</f>
        <v>3</v>
      </c>
      <c r="Q289" s="980">
        <f t="shared" si="87"/>
        <v>0</v>
      </c>
      <c r="R289" s="980">
        <v>8.8888999999999996</v>
      </c>
      <c r="S289" s="978">
        <v>9</v>
      </c>
      <c r="T289" s="978">
        <v>9</v>
      </c>
    </row>
    <row r="290" spans="1:20" x14ac:dyDescent="0.25">
      <c r="A290" s="38">
        <v>12</v>
      </c>
      <c r="B290" t="str">
        <f>+$B$17</f>
        <v>vEmmanis U</v>
      </c>
      <c r="E290" s="162">
        <v>1</v>
      </c>
      <c r="N290" s="50"/>
      <c r="O290" s="586">
        <f t="shared" si="86"/>
        <v>1</v>
      </c>
      <c r="P290" s="4">
        <f>+N291</f>
        <v>3</v>
      </c>
      <c r="Q290" s="183">
        <f t="shared" si="87"/>
        <v>0.33333333333333331</v>
      </c>
      <c r="R290" s="183">
        <v>9.25</v>
      </c>
      <c r="S290" s="4">
        <v>8</v>
      </c>
      <c r="T290" s="4">
        <v>40</v>
      </c>
    </row>
    <row r="291" spans="1:20" x14ac:dyDescent="0.25">
      <c r="B291" t="s">
        <v>494</v>
      </c>
      <c r="C291" s="4">
        <f>+C279+C280+C281+C282+C283+C284+C285+C286+C287+C288+C289+C290</f>
        <v>7</v>
      </c>
      <c r="D291" s="4">
        <f t="shared" ref="D291" si="88">+D279+D280+D281+D282+D283+D284+D285+D286+D287+D288+D289+D290</f>
        <v>0</v>
      </c>
      <c r="E291" s="4">
        <f t="shared" ref="E291" si="89">+E279+E280+E281+E282+E283+E284+E285+E286+E287+E288+E289+E290</f>
        <v>11</v>
      </c>
      <c r="F291" s="4">
        <f t="shared" ref="F291" si="90">+F279+F280+F281+F282+F283+F284+F285+F286+F287+F288+F289+F290</f>
        <v>15</v>
      </c>
      <c r="G291" s="4">
        <f t="shared" ref="G291" si="91">+G279+G280+G281+G282+G283+G284+G285+G286+G287+G288+G289+G290</f>
        <v>5</v>
      </c>
      <c r="H291" s="4">
        <f t="shared" ref="H291" si="92">+H279+H280+H281+H282+H283+H284+H285+H286+H287+H288+H289+H290</f>
        <v>4</v>
      </c>
      <c r="I291" s="4">
        <f t="shared" ref="I291" si="93">+I279+I280+I281+I282+I283+I284+I285+I286+I287+I288+I289+I290</f>
        <v>0</v>
      </c>
      <c r="J291" s="4">
        <f t="shared" ref="J291" si="94">+J279+J280+J281+J282+J283+J284+J285+J286+J287+J288+J289+J290</f>
        <v>0</v>
      </c>
      <c r="K291" s="4">
        <f t="shared" ref="K291" si="95">+K279+K280+K281+K282+K283+K284+K285+K286+K287+K288+K289+K290</f>
        <v>18</v>
      </c>
      <c r="L291" s="4">
        <f t="shared" ref="L291" si="96">+L279+L280+L281+L282+L283+L284+L285+L286+L287+L288+L289+L290</f>
        <v>7</v>
      </c>
      <c r="M291" s="4">
        <f t="shared" ref="M291" si="97">+M279+M280+M281+M282+M283+M284+M285+M286+M287+M288+M289+M290</f>
        <v>3</v>
      </c>
      <c r="N291" s="4">
        <f t="shared" ref="N291" si="98">+N279+N280+N281+N282+N283+N284+N285+N286+N287+N288+N289+N290</f>
        <v>3</v>
      </c>
    </row>
    <row r="292" spans="1:20" x14ac:dyDescent="0.25">
      <c r="C292" s="197"/>
      <c r="D292" s="197"/>
      <c r="E292" s="197"/>
      <c r="F292" s="197"/>
      <c r="G292" s="197"/>
      <c r="H292" s="197"/>
      <c r="I292" s="197"/>
      <c r="J292" s="197"/>
      <c r="K292" s="38"/>
    </row>
    <row r="293" spans="1:20" x14ac:dyDescent="0.25">
      <c r="C293" s="197"/>
      <c r="D293" s="197"/>
      <c r="E293" s="197"/>
      <c r="F293" s="197"/>
      <c r="G293" s="197"/>
      <c r="H293" s="197"/>
      <c r="I293" s="197"/>
      <c r="J293" s="197"/>
      <c r="K293" s="38"/>
    </row>
    <row r="294" spans="1:20" ht="18.75" x14ac:dyDescent="0.3">
      <c r="A294" s="911" t="s">
        <v>998</v>
      </c>
      <c r="B294" s="911"/>
      <c r="C294" s="920"/>
      <c r="D294" s="920"/>
      <c r="E294" s="920"/>
      <c r="F294" s="920"/>
      <c r="G294" s="920"/>
      <c r="H294" s="920"/>
      <c r="I294" s="920"/>
      <c r="J294" s="921"/>
      <c r="K294" s="38"/>
    </row>
    <row r="295" spans="1:20" ht="18.75" x14ac:dyDescent="0.3">
      <c r="A295" s="911" t="s">
        <v>897</v>
      </c>
      <c r="B295" s="911"/>
      <c r="C295" s="911"/>
      <c r="D295" s="911"/>
      <c r="E295" s="911"/>
      <c r="F295" s="911"/>
      <c r="G295" s="911"/>
      <c r="H295" s="911"/>
      <c r="I295" s="911"/>
      <c r="J295" s="911"/>
      <c r="K295" s="38"/>
    </row>
    <row r="296" spans="1:20" x14ac:dyDescent="0.25">
      <c r="C296" s="197"/>
      <c r="D296" s="197"/>
      <c r="E296" s="197"/>
      <c r="F296" s="197"/>
      <c r="G296" s="197"/>
      <c r="H296" s="197"/>
      <c r="I296" s="197"/>
      <c r="J296" s="197"/>
      <c r="K296" s="38"/>
    </row>
    <row r="297" spans="1:20" x14ac:dyDescent="0.25">
      <c r="A297" s="50"/>
      <c r="B297" s="50"/>
      <c r="C297" s="910"/>
      <c r="D297" s="910"/>
      <c r="E297" s="910"/>
      <c r="F297" s="910"/>
      <c r="G297" s="910"/>
      <c r="H297" s="910"/>
      <c r="I297" s="910"/>
      <c r="J297" s="910"/>
      <c r="K297" s="987"/>
      <c r="L297" s="50"/>
      <c r="M297" s="50"/>
      <c r="N297" s="50"/>
    </row>
    <row r="299" spans="1:20" x14ac:dyDescent="0.25">
      <c r="C299" s="51" t="str">
        <f>+$B$6</f>
        <v>Beneke J</v>
      </c>
      <c r="D299" s="52" t="str">
        <f>+$B$7</f>
        <v>Vermaak D</v>
      </c>
      <c r="E299" s="53" t="str">
        <f>+$B$8</f>
        <v>Fivas M</v>
      </c>
      <c r="F299" s="95" t="str">
        <f>+$B$9</f>
        <v>Harris R</v>
      </c>
      <c r="G299" s="976" t="str">
        <f>+$B$10</f>
        <v>v Niekerk P</v>
      </c>
      <c r="H299" s="55" t="str">
        <f>+$B$11</f>
        <v>Brunette D</v>
      </c>
      <c r="I299" s="974" t="str">
        <f>+$B$12</f>
        <v>Meier H</v>
      </c>
      <c r="J299" s="3" t="str">
        <f>+$B$13</f>
        <v>Miles C</v>
      </c>
      <c r="K299" s="33" t="str">
        <f>+$B$14</f>
        <v>Gezernik R</v>
      </c>
      <c r="L299" s="96" t="str">
        <f>+$B$15</f>
        <v>Scholtz U</v>
      </c>
      <c r="M299" s="3" t="str">
        <f>+$B$16</f>
        <v>JvRensburg J</v>
      </c>
      <c r="N299" t="str">
        <f>+$B$17</f>
        <v>vEmmanis U</v>
      </c>
    </row>
    <row r="300" spans="1:20" x14ac:dyDescent="0.25">
      <c r="B300" s="51" t="s">
        <v>122</v>
      </c>
      <c r="C300" s="50"/>
      <c r="E300" s="4">
        <v>3</v>
      </c>
      <c r="F300" s="4">
        <v>2</v>
      </c>
      <c r="G300" s="4">
        <v>1</v>
      </c>
      <c r="K300" s="4">
        <v>1</v>
      </c>
    </row>
    <row r="318" spans="1:9" x14ac:dyDescent="0.25">
      <c r="A318" t="s">
        <v>890</v>
      </c>
    </row>
    <row r="319" spans="1:9" x14ac:dyDescent="0.25">
      <c r="A319" t="s">
        <v>887</v>
      </c>
    </row>
    <row r="320" spans="1:9" x14ac:dyDescent="0.25">
      <c r="B320" s="51" t="s">
        <v>122</v>
      </c>
      <c r="C320" s="52" t="s">
        <v>136</v>
      </c>
      <c r="D320" s="53" t="s">
        <v>137</v>
      </c>
      <c r="E320" s="95" t="s">
        <v>138</v>
      </c>
      <c r="F320" s="54" t="s">
        <v>139</v>
      </c>
      <c r="G320" s="33" t="s">
        <v>143</v>
      </c>
      <c r="H320" s="96" t="s">
        <v>144</v>
      </c>
      <c r="I320" s="3" t="s">
        <v>174</v>
      </c>
    </row>
    <row r="321" spans="1:21" x14ac:dyDescent="0.25">
      <c r="A321" s="51" t="s">
        <v>122</v>
      </c>
      <c r="B321" s="889"/>
      <c r="C321" s="4">
        <v>3</v>
      </c>
      <c r="D321" s="4">
        <v>2</v>
      </c>
      <c r="E321" s="4">
        <v>1</v>
      </c>
      <c r="F321" s="4"/>
      <c r="G321" s="4">
        <v>1</v>
      </c>
      <c r="H321" s="4"/>
      <c r="I321" s="4"/>
    </row>
    <row r="322" spans="1:21" x14ac:dyDescent="0.25">
      <c r="A322" s="891" t="s">
        <v>212</v>
      </c>
      <c r="B322" s="892"/>
      <c r="C322" s="203">
        <v>42161</v>
      </c>
      <c r="D322" s="203">
        <v>42184</v>
      </c>
      <c r="E322" s="203">
        <v>42343</v>
      </c>
      <c r="F322" s="38"/>
      <c r="G322" s="203">
        <v>42342</v>
      </c>
      <c r="H322" s="38"/>
      <c r="I322" s="38"/>
      <c r="M322" s="274"/>
      <c r="N322" s="274"/>
      <c r="O322" s="197"/>
      <c r="P322" s="197"/>
      <c r="Q322" s="38"/>
      <c r="R322" s="38"/>
      <c r="S322" s="38"/>
      <c r="T322" s="38"/>
      <c r="U322" s="38"/>
    </row>
    <row r="323" spans="1:21" x14ac:dyDescent="0.25">
      <c r="A323" t="s">
        <v>885</v>
      </c>
      <c r="C323" s="4">
        <v>0</v>
      </c>
      <c r="D323" s="4">
        <v>1</v>
      </c>
      <c r="E323" s="4">
        <v>2</v>
      </c>
      <c r="F323" s="38"/>
      <c r="G323" s="4">
        <v>0</v>
      </c>
      <c r="H323" s="38"/>
      <c r="I323" s="38"/>
      <c r="M323" s="274"/>
      <c r="N323" s="274"/>
      <c r="O323" s="197"/>
      <c r="P323" s="197"/>
      <c r="Q323" s="38"/>
      <c r="R323" s="38"/>
      <c r="S323" s="38"/>
      <c r="T323" s="38"/>
      <c r="U323" s="38"/>
    </row>
    <row r="324" spans="1:21" x14ac:dyDescent="0.25">
      <c r="A324" s="893" t="s">
        <v>212</v>
      </c>
      <c r="B324" s="219"/>
      <c r="C324" s="203">
        <v>42272</v>
      </c>
      <c r="D324" s="203">
        <v>42342</v>
      </c>
      <c r="E324" s="38"/>
      <c r="F324" s="38"/>
      <c r="G324" s="38"/>
      <c r="H324" s="38"/>
      <c r="I324" s="38"/>
      <c r="M324" s="274"/>
      <c r="N324" s="274"/>
      <c r="O324" s="197"/>
      <c r="P324" s="197"/>
      <c r="Q324" s="38"/>
      <c r="R324" s="38"/>
      <c r="S324" s="38"/>
      <c r="T324" s="38"/>
      <c r="U324" s="38"/>
    </row>
    <row r="325" spans="1:21" x14ac:dyDescent="0.25">
      <c r="A325" t="s">
        <v>885</v>
      </c>
      <c r="C325" s="4">
        <v>0</v>
      </c>
      <c r="D325" s="4">
        <v>1</v>
      </c>
      <c r="E325" s="38"/>
      <c r="F325" s="38"/>
      <c r="G325" s="38"/>
      <c r="H325" s="38"/>
      <c r="I325" s="38"/>
      <c r="M325" s="274"/>
      <c r="N325" s="274"/>
      <c r="O325" s="197"/>
      <c r="P325" s="197"/>
      <c r="Q325" s="38"/>
      <c r="R325" s="38"/>
      <c r="S325" s="38"/>
      <c r="T325" s="38"/>
      <c r="U325" s="38"/>
    </row>
    <row r="326" spans="1:21" x14ac:dyDescent="0.25">
      <c r="A326" s="893" t="s">
        <v>212</v>
      </c>
      <c r="B326" s="219"/>
      <c r="C326" s="203">
        <v>42273</v>
      </c>
      <c r="D326" s="38"/>
      <c r="E326" s="38"/>
      <c r="F326" s="38"/>
      <c r="G326" s="38"/>
      <c r="H326" s="38"/>
      <c r="I326" s="38"/>
      <c r="M326" s="274"/>
      <c r="N326" s="274"/>
      <c r="O326" s="197"/>
      <c r="P326" s="197"/>
      <c r="Q326" s="38"/>
      <c r="R326" s="38"/>
      <c r="S326" s="38"/>
      <c r="T326" s="38"/>
      <c r="U326" s="38"/>
    </row>
    <row r="327" spans="1:21" x14ac:dyDescent="0.25">
      <c r="A327" t="s">
        <v>885</v>
      </c>
      <c r="C327" s="4">
        <v>0</v>
      </c>
      <c r="D327" s="38"/>
      <c r="E327" s="38"/>
      <c r="F327" s="38"/>
      <c r="G327" s="38"/>
      <c r="H327" s="38"/>
      <c r="I327" s="38"/>
      <c r="M327" s="274"/>
      <c r="N327" s="274"/>
      <c r="O327" s="197"/>
      <c r="P327" s="197"/>
      <c r="Q327" s="38"/>
      <c r="R327" s="38"/>
      <c r="S327" s="38"/>
      <c r="T327" s="38"/>
      <c r="U327" s="38"/>
    </row>
    <row r="328" spans="1:21" x14ac:dyDescent="0.25">
      <c r="M328" s="274"/>
      <c r="N328" s="274"/>
      <c r="O328" s="197"/>
      <c r="P328" s="197"/>
      <c r="Q328" s="38"/>
      <c r="R328" s="38"/>
      <c r="S328" s="38"/>
      <c r="T328" s="38"/>
      <c r="U328" s="38"/>
    </row>
    <row r="329" spans="1:21" x14ac:dyDescent="0.25">
      <c r="A329" t="s">
        <v>889</v>
      </c>
      <c r="M329" s="274"/>
      <c r="N329" s="274"/>
      <c r="O329" s="197"/>
      <c r="P329" s="197"/>
      <c r="Q329" s="38"/>
      <c r="R329" s="38"/>
      <c r="S329" s="38"/>
      <c r="T329" s="38"/>
      <c r="U329" s="38"/>
    </row>
    <row r="330" spans="1:21" x14ac:dyDescent="0.25">
      <c r="A330" t="s">
        <v>888</v>
      </c>
      <c r="M330" s="274"/>
      <c r="N330" s="274"/>
      <c r="O330" s="197"/>
      <c r="P330" s="197"/>
      <c r="Q330" s="38"/>
      <c r="R330" s="38"/>
      <c r="S330" s="38"/>
      <c r="T330" s="38"/>
      <c r="U330" s="38"/>
    </row>
    <row r="331" spans="1:21" x14ac:dyDescent="0.25">
      <c r="B331" s="51" t="s">
        <v>122</v>
      </c>
      <c r="C331" s="894" t="s">
        <v>136</v>
      </c>
      <c r="D331" s="895" t="s">
        <v>137</v>
      </c>
      <c r="E331" s="896" t="s">
        <v>138</v>
      </c>
      <c r="F331" s="897" t="s">
        <v>139</v>
      </c>
      <c r="G331" s="898" t="s">
        <v>143</v>
      </c>
      <c r="H331" s="899" t="s">
        <v>144</v>
      </c>
      <c r="I331" s="900" t="s">
        <v>174</v>
      </c>
      <c r="M331" s="274"/>
      <c r="N331" s="274"/>
      <c r="O331" s="197"/>
      <c r="P331" s="197"/>
      <c r="Q331" s="38"/>
      <c r="R331" s="38"/>
      <c r="S331" s="38"/>
      <c r="T331" s="38"/>
      <c r="U331" s="38"/>
    </row>
    <row r="332" spans="1:21" x14ac:dyDescent="0.25">
      <c r="A332" s="51" t="s">
        <v>122</v>
      </c>
      <c r="B332" s="889"/>
      <c r="C332" s="4">
        <v>1</v>
      </c>
      <c r="D332" s="4">
        <v>4</v>
      </c>
      <c r="E332" s="4">
        <v>1</v>
      </c>
      <c r="F332" s="4"/>
      <c r="G332" s="4">
        <v>1</v>
      </c>
      <c r="H332" s="4"/>
      <c r="I332" s="4"/>
      <c r="M332" s="274"/>
      <c r="N332" s="274"/>
      <c r="O332" s="197"/>
      <c r="P332" s="197"/>
      <c r="Q332" s="38"/>
      <c r="R332" s="38"/>
      <c r="S332" s="38"/>
      <c r="T332" s="38"/>
      <c r="U332" s="38"/>
    </row>
    <row r="333" spans="1:21" x14ac:dyDescent="0.25">
      <c r="A333" t="s">
        <v>212</v>
      </c>
      <c r="C333" s="901">
        <v>42406</v>
      </c>
      <c r="D333" s="203">
        <v>42272</v>
      </c>
      <c r="E333" s="203">
        <v>42342</v>
      </c>
      <c r="F333" s="38"/>
      <c r="G333" s="203">
        <v>42709</v>
      </c>
      <c r="H333" s="38"/>
      <c r="I333" s="38"/>
      <c r="M333" s="274"/>
      <c r="N333" s="274"/>
      <c r="O333" s="197"/>
      <c r="P333" s="197"/>
      <c r="Q333" s="38"/>
      <c r="R333" s="38"/>
      <c r="S333" s="38"/>
      <c r="T333" s="38"/>
      <c r="U333" s="38"/>
    </row>
    <row r="334" spans="1:21" x14ac:dyDescent="0.25">
      <c r="A334" s="893" t="s">
        <v>886</v>
      </c>
      <c r="B334" s="219"/>
      <c r="C334" s="458">
        <v>-2</v>
      </c>
      <c r="D334" s="4">
        <v>-2</v>
      </c>
      <c r="E334" s="4">
        <v>0</v>
      </c>
      <c r="F334" s="38"/>
      <c r="G334" s="4">
        <v>-2</v>
      </c>
      <c r="H334" s="38"/>
      <c r="I334" s="38"/>
      <c r="M334" s="274"/>
      <c r="N334" s="274"/>
      <c r="O334" s="197"/>
      <c r="P334" s="197"/>
      <c r="Q334" s="38"/>
      <c r="R334" s="38"/>
      <c r="S334" s="38"/>
      <c r="T334" s="38"/>
      <c r="U334" s="38"/>
    </row>
    <row r="335" spans="1:21" x14ac:dyDescent="0.25">
      <c r="A335" t="s">
        <v>212</v>
      </c>
      <c r="C335" s="38"/>
      <c r="D335" s="203">
        <v>42273</v>
      </c>
      <c r="E335" s="38"/>
      <c r="F335" s="38"/>
      <c r="G335" s="38"/>
      <c r="H335" s="38"/>
      <c r="I335" s="38"/>
      <c r="M335" s="274"/>
      <c r="N335" s="274"/>
      <c r="O335" s="197"/>
      <c r="P335" s="197"/>
      <c r="Q335" s="38"/>
      <c r="R335" s="38"/>
      <c r="S335" s="38"/>
      <c r="T335" s="38"/>
      <c r="U335" s="38"/>
    </row>
    <row r="336" spans="1:21" x14ac:dyDescent="0.25">
      <c r="A336" s="893" t="s">
        <v>886</v>
      </c>
      <c r="B336" s="893"/>
      <c r="C336" s="133"/>
      <c r="D336" s="4">
        <v>-2</v>
      </c>
      <c r="E336" s="38"/>
      <c r="F336" s="38"/>
      <c r="G336" s="38"/>
      <c r="H336" s="38"/>
      <c r="I336" s="38"/>
      <c r="M336" s="274"/>
      <c r="N336" s="274"/>
      <c r="O336" s="197"/>
      <c r="P336" s="197"/>
      <c r="Q336" s="38"/>
      <c r="R336" s="38"/>
      <c r="S336" s="38"/>
      <c r="T336" s="38"/>
      <c r="U336" s="38"/>
    </row>
    <row r="337" spans="1:22" x14ac:dyDescent="0.25">
      <c r="A337" t="s">
        <v>212</v>
      </c>
      <c r="C337" s="38"/>
      <c r="D337" s="203">
        <v>42343</v>
      </c>
      <c r="E337" s="38"/>
      <c r="F337" s="38"/>
      <c r="G337" s="38"/>
      <c r="H337" s="38"/>
      <c r="I337" s="38"/>
      <c r="M337" s="274"/>
      <c r="N337" s="274"/>
      <c r="O337" s="197"/>
      <c r="P337" s="197"/>
      <c r="Q337" s="38"/>
      <c r="R337" s="38"/>
      <c r="S337" s="38"/>
      <c r="T337" s="38"/>
      <c r="U337" s="38"/>
    </row>
    <row r="338" spans="1:22" x14ac:dyDescent="0.25">
      <c r="A338" s="893" t="s">
        <v>886</v>
      </c>
      <c r="B338" s="893"/>
      <c r="C338" s="133"/>
      <c r="D338" s="4">
        <v>-1</v>
      </c>
      <c r="E338" s="38"/>
      <c r="F338" s="38"/>
      <c r="G338" s="38"/>
      <c r="H338" s="38"/>
      <c r="I338" s="38"/>
      <c r="M338" s="274"/>
      <c r="N338" s="274"/>
      <c r="O338" s="197"/>
      <c r="P338" s="197"/>
      <c r="Q338" s="38"/>
      <c r="R338" s="38"/>
      <c r="S338" s="38"/>
      <c r="T338" s="38"/>
      <c r="U338" s="38"/>
    </row>
    <row r="339" spans="1:22" x14ac:dyDescent="0.25">
      <c r="A339" t="s">
        <v>212</v>
      </c>
      <c r="C339" s="38"/>
      <c r="D339" s="203">
        <v>42406</v>
      </c>
      <c r="E339" s="38"/>
      <c r="F339" s="38"/>
      <c r="G339" s="38"/>
      <c r="H339" s="38"/>
      <c r="I339" s="38"/>
      <c r="M339" s="274"/>
      <c r="N339" s="274"/>
      <c r="O339" s="197"/>
      <c r="P339" s="197"/>
      <c r="Q339" s="38"/>
      <c r="R339" s="38"/>
      <c r="S339" s="38"/>
      <c r="T339" s="38"/>
      <c r="U339" s="38"/>
    </row>
    <row r="340" spans="1:22" x14ac:dyDescent="0.25">
      <c r="A340" s="893" t="s">
        <v>886</v>
      </c>
      <c r="B340" s="893"/>
      <c r="C340" s="133"/>
      <c r="D340" s="4">
        <v>-2</v>
      </c>
      <c r="E340" s="38"/>
      <c r="F340" s="38"/>
      <c r="G340" s="38"/>
      <c r="H340" s="38"/>
      <c r="I340" s="38"/>
      <c r="M340" s="274"/>
      <c r="N340" s="274"/>
      <c r="O340" s="197"/>
      <c r="P340" s="197"/>
      <c r="Q340" s="38"/>
      <c r="R340" s="38"/>
      <c r="S340" s="38"/>
      <c r="T340" s="38"/>
      <c r="U340" s="38"/>
    </row>
    <row r="341" spans="1:22" x14ac:dyDescent="0.25">
      <c r="A341" s="274"/>
      <c r="B341" s="274"/>
      <c r="C341" s="197"/>
      <c r="D341" s="197"/>
      <c r="E341" s="38"/>
      <c r="F341" s="38"/>
      <c r="G341" s="38"/>
      <c r="H341" s="38"/>
      <c r="I341" s="38"/>
      <c r="M341" s="274"/>
      <c r="N341" s="274"/>
      <c r="O341" s="197"/>
      <c r="P341" s="197"/>
      <c r="Q341" s="38"/>
      <c r="R341" s="38"/>
      <c r="S341" s="38"/>
      <c r="T341" s="38"/>
      <c r="U341" s="38"/>
    </row>
    <row r="342" spans="1:22" x14ac:dyDescent="0.25">
      <c r="A342" s="966" t="s">
        <v>946</v>
      </c>
      <c r="M342" s="274"/>
      <c r="N342" s="274"/>
      <c r="O342" s="197"/>
      <c r="P342" s="197"/>
      <c r="Q342" s="38"/>
      <c r="R342" s="38"/>
      <c r="S342" s="38"/>
      <c r="T342" s="38"/>
      <c r="U342" s="38"/>
    </row>
    <row r="343" spans="1:22" ht="15.75" thickBot="1" x14ac:dyDescent="0.3">
      <c r="A343" t="s">
        <v>911</v>
      </c>
      <c r="M343" s="274"/>
      <c r="N343" s="274"/>
      <c r="O343" s="197"/>
      <c r="P343" s="197"/>
      <c r="Q343" s="38"/>
      <c r="R343" s="38"/>
      <c r="S343" s="38"/>
      <c r="T343" s="38"/>
      <c r="U343" s="38"/>
    </row>
    <row r="344" spans="1:22" x14ac:dyDescent="0.25">
      <c r="A344" t="s">
        <v>912</v>
      </c>
      <c r="C344" s="926" t="s">
        <v>115</v>
      </c>
      <c r="D344" s="927" t="s">
        <v>913</v>
      </c>
      <c r="E344" s="928" t="s">
        <v>231</v>
      </c>
      <c r="F344" s="929" t="s">
        <v>914</v>
      </c>
      <c r="G344" s="930" t="s">
        <v>915</v>
      </c>
      <c r="H344" s="931" t="s">
        <v>895</v>
      </c>
      <c r="I344" s="932" t="s">
        <v>916</v>
      </c>
      <c r="J344" s="933" t="s">
        <v>917</v>
      </c>
      <c r="K344" s="934" t="s">
        <v>917</v>
      </c>
      <c r="M344" s="274"/>
      <c r="N344" s="274"/>
      <c r="O344" s="197"/>
      <c r="P344" s="197"/>
      <c r="Q344" s="38"/>
      <c r="R344" s="38"/>
      <c r="S344" s="38"/>
      <c r="T344" s="38"/>
      <c r="U344" s="38"/>
    </row>
    <row r="345" spans="1:22" x14ac:dyDescent="0.25">
      <c r="C345" s="935" t="s">
        <v>64</v>
      </c>
      <c r="D345" s="936" t="s">
        <v>231</v>
      </c>
      <c r="E345" s="937" t="s">
        <v>918</v>
      </c>
      <c r="F345" s="938" t="s">
        <v>919</v>
      </c>
      <c r="G345" s="939" t="s">
        <v>920</v>
      </c>
      <c r="H345" s="940" t="s">
        <v>221</v>
      </c>
      <c r="I345" s="941" t="s">
        <v>921</v>
      </c>
      <c r="J345" s="197" t="s">
        <v>922</v>
      </c>
      <c r="K345" s="113" t="s">
        <v>918</v>
      </c>
      <c r="M345" s="274"/>
      <c r="N345" s="274"/>
      <c r="O345" s="197"/>
      <c r="P345" s="197"/>
      <c r="Q345" s="38"/>
      <c r="R345" s="38"/>
      <c r="S345" s="38"/>
      <c r="T345" s="38"/>
      <c r="U345" s="38"/>
    </row>
    <row r="346" spans="1:22" x14ac:dyDescent="0.25">
      <c r="C346" s="935" t="s">
        <v>918</v>
      </c>
      <c r="D346" s="942" t="s">
        <v>923</v>
      </c>
      <c r="E346" s="937" t="s">
        <v>924</v>
      </c>
      <c r="F346" s="938" t="s">
        <v>925</v>
      </c>
      <c r="G346" s="939" t="s">
        <v>918</v>
      </c>
      <c r="H346" s="940" t="s">
        <v>926</v>
      </c>
      <c r="I346" s="941" t="s">
        <v>211</v>
      </c>
      <c r="J346" s="197" t="s">
        <v>927</v>
      </c>
      <c r="K346" s="113"/>
      <c r="M346" s="274"/>
      <c r="N346" s="274"/>
      <c r="O346" s="197"/>
      <c r="P346" s="197"/>
      <c r="Q346" s="38"/>
      <c r="R346" s="38"/>
      <c r="S346" s="38"/>
      <c r="T346" s="38"/>
      <c r="U346" s="38"/>
    </row>
    <row r="347" spans="1:22" x14ac:dyDescent="0.25">
      <c r="C347" s="943">
        <v>42602</v>
      </c>
      <c r="D347" s="942" t="s">
        <v>928</v>
      </c>
      <c r="E347" s="944">
        <v>42602</v>
      </c>
      <c r="F347" s="945">
        <v>42602</v>
      </c>
      <c r="G347" s="939" t="s">
        <v>929</v>
      </c>
      <c r="H347" s="940" t="s">
        <v>930</v>
      </c>
      <c r="I347" s="941" t="s">
        <v>918</v>
      </c>
      <c r="J347" s="197"/>
      <c r="K347" s="113"/>
      <c r="M347" s="274"/>
      <c r="N347" s="274"/>
      <c r="O347" s="197"/>
      <c r="P347" s="197"/>
      <c r="Q347" s="38"/>
      <c r="R347" s="38"/>
      <c r="S347" s="38"/>
      <c r="T347" s="38"/>
      <c r="U347" s="38"/>
    </row>
    <row r="348" spans="1:22" x14ac:dyDescent="0.25">
      <c r="A348" s="486" t="s">
        <v>931</v>
      </c>
      <c r="B348" s="487" t="s">
        <v>2</v>
      </c>
      <c r="C348" s="935" t="s">
        <v>924</v>
      </c>
      <c r="D348" s="946">
        <v>42602</v>
      </c>
      <c r="E348" s="947"/>
      <c r="F348" s="938" t="s">
        <v>924</v>
      </c>
      <c r="G348" s="948">
        <v>42602</v>
      </c>
      <c r="H348" s="949">
        <v>42014</v>
      </c>
      <c r="I348" s="950">
        <v>42602</v>
      </c>
      <c r="J348" s="951">
        <v>42602</v>
      </c>
      <c r="K348" s="952">
        <v>42602</v>
      </c>
      <c r="M348" s="274"/>
      <c r="N348" s="274"/>
      <c r="O348" s="197"/>
      <c r="P348" s="197"/>
      <c r="Q348" s="38"/>
      <c r="R348" s="38"/>
      <c r="S348" s="38"/>
      <c r="T348" s="38"/>
      <c r="U348" s="38"/>
    </row>
    <row r="349" spans="1:22" x14ac:dyDescent="0.25">
      <c r="A349" s="245" t="s">
        <v>3</v>
      </c>
      <c r="B349" s="6" t="s">
        <v>4</v>
      </c>
      <c r="C349" s="249">
        <v>50</v>
      </c>
      <c r="D349" s="4">
        <v>9</v>
      </c>
      <c r="E349" s="953">
        <v>10</v>
      </c>
      <c r="F349" s="954">
        <v>15</v>
      </c>
      <c r="G349" s="955">
        <v>74</v>
      </c>
      <c r="H349" s="956">
        <v>47</v>
      </c>
      <c r="I349" s="957">
        <v>57</v>
      </c>
      <c r="J349" s="183">
        <v>35.833333333333336</v>
      </c>
      <c r="K349" s="586">
        <v>26</v>
      </c>
      <c r="M349" s="274"/>
      <c r="N349" s="274"/>
      <c r="O349" s="197"/>
      <c r="P349" s="197"/>
      <c r="Q349" s="38"/>
      <c r="R349" s="38"/>
      <c r="S349" s="38"/>
      <c r="T349" s="38"/>
      <c r="U349" s="38"/>
    </row>
    <row r="350" spans="1:22" x14ac:dyDescent="0.25">
      <c r="A350" s="274"/>
      <c r="B350" s="274"/>
      <c r="C350" s="197"/>
      <c r="D350" s="197"/>
      <c r="E350" s="38"/>
      <c r="F350" s="38"/>
      <c r="G350" s="38"/>
      <c r="H350" s="38"/>
      <c r="I350" s="38"/>
      <c r="M350" s="274"/>
      <c r="N350" s="274"/>
      <c r="O350" s="197"/>
      <c r="P350" s="197"/>
      <c r="Q350" s="38"/>
      <c r="R350" s="38"/>
      <c r="S350" s="38"/>
      <c r="T350" s="38"/>
      <c r="U350" s="38"/>
    </row>
    <row r="351" spans="1:22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V351" s="38"/>
    </row>
    <row r="352" spans="1:22" s="26" customFormat="1" x14ac:dyDescent="0.25">
      <c r="V352" s="114"/>
    </row>
    <row r="353" spans="1:22" x14ac:dyDescent="0.25">
      <c r="A353" s="966" t="s">
        <v>946</v>
      </c>
      <c r="V353" s="38"/>
    </row>
    <row r="354" spans="1:22" ht="15.75" thickBot="1" x14ac:dyDescent="0.3">
      <c r="A354" t="s">
        <v>911</v>
      </c>
      <c r="V354" s="38"/>
    </row>
    <row r="355" spans="1:22" x14ac:dyDescent="0.25">
      <c r="A355" t="s">
        <v>912</v>
      </c>
      <c r="C355" s="926" t="s">
        <v>115</v>
      </c>
      <c r="D355" s="927" t="s">
        <v>913</v>
      </c>
      <c r="E355" s="928" t="s">
        <v>231</v>
      </c>
      <c r="F355" s="929" t="s">
        <v>914</v>
      </c>
      <c r="G355" s="930" t="s">
        <v>915</v>
      </c>
      <c r="H355" s="931" t="s">
        <v>895</v>
      </c>
      <c r="I355" s="932" t="s">
        <v>916</v>
      </c>
      <c r="J355" s="933" t="s">
        <v>917</v>
      </c>
      <c r="K355" s="934" t="s">
        <v>917</v>
      </c>
      <c r="V355" s="38"/>
    </row>
    <row r="356" spans="1:22" x14ac:dyDescent="0.25">
      <c r="C356" s="935" t="s">
        <v>64</v>
      </c>
      <c r="D356" s="936" t="s">
        <v>231</v>
      </c>
      <c r="E356" s="937" t="s">
        <v>918</v>
      </c>
      <c r="F356" s="938" t="s">
        <v>919</v>
      </c>
      <c r="G356" s="939" t="s">
        <v>920</v>
      </c>
      <c r="H356" s="940" t="s">
        <v>221</v>
      </c>
      <c r="I356" s="941" t="s">
        <v>921</v>
      </c>
      <c r="J356" s="197" t="s">
        <v>922</v>
      </c>
      <c r="K356" s="113" t="s">
        <v>918</v>
      </c>
      <c r="V356" s="38"/>
    </row>
    <row r="357" spans="1:22" x14ac:dyDescent="0.25">
      <c r="C357" s="935" t="s">
        <v>918</v>
      </c>
      <c r="D357" s="942" t="s">
        <v>923</v>
      </c>
      <c r="E357" s="937" t="s">
        <v>924</v>
      </c>
      <c r="F357" s="938" t="s">
        <v>925</v>
      </c>
      <c r="G357" s="939" t="s">
        <v>918</v>
      </c>
      <c r="H357" s="940" t="s">
        <v>926</v>
      </c>
      <c r="I357" s="941" t="s">
        <v>211</v>
      </c>
      <c r="J357" s="197" t="s">
        <v>927</v>
      </c>
      <c r="K357" s="113"/>
      <c r="V357" s="38"/>
    </row>
    <row r="358" spans="1:22" x14ac:dyDescent="0.25">
      <c r="C358" s="943">
        <v>42602</v>
      </c>
      <c r="D358" s="942" t="s">
        <v>928</v>
      </c>
      <c r="E358" s="944">
        <v>42602</v>
      </c>
      <c r="F358" s="945">
        <v>42602</v>
      </c>
      <c r="G358" s="939" t="s">
        <v>929</v>
      </c>
      <c r="H358" s="940" t="s">
        <v>930</v>
      </c>
      <c r="I358" s="941" t="s">
        <v>918</v>
      </c>
      <c r="J358" s="197"/>
      <c r="K358" s="113"/>
      <c r="V358" s="38"/>
    </row>
    <row r="359" spans="1:22" x14ac:dyDescent="0.25">
      <c r="A359" s="486" t="s">
        <v>931</v>
      </c>
      <c r="B359" s="487" t="s">
        <v>2</v>
      </c>
      <c r="C359" s="935" t="s">
        <v>924</v>
      </c>
      <c r="D359" s="946">
        <v>42602</v>
      </c>
      <c r="E359" s="947"/>
      <c r="F359" s="938" t="s">
        <v>924</v>
      </c>
      <c r="G359" s="948">
        <v>42602</v>
      </c>
      <c r="H359" s="949">
        <v>42014</v>
      </c>
      <c r="I359" s="950">
        <v>42602</v>
      </c>
      <c r="J359" s="951">
        <v>42602</v>
      </c>
      <c r="K359" s="952">
        <v>42602</v>
      </c>
      <c r="V359" s="38"/>
    </row>
    <row r="360" spans="1:22" x14ac:dyDescent="0.25">
      <c r="A360" s="17" t="s">
        <v>859</v>
      </c>
      <c r="B360" s="11" t="s">
        <v>735</v>
      </c>
      <c r="C360" s="249">
        <v>55</v>
      </c>
      <c r="D360" s="4">
        <v>32</v>
      </c>
      <c r="E360" s="953">
        <v>34</v>
      </c>
      <c r="F360" s="954">
        <v>47</v>
      </c>
      <c r="G360" s="955">
        <v>105</v>
      </c>
      <c r="H360" s="956">
        <v>5</v>
      </c>
      <c r="I360" s="957">
        <v>57</v>
      </c>
      <c r="J360" s="183">
        <v>64.833333333333329</v>
      </c>
      <c r="K360" s="586">
        <v>64</v>
      </c>
      <c r="V360" s="38"/>
    </row>
    <row r="361" spans="1:22" s="26" customFormat="1" x14ac:dyDescent="0.25">
      <c r="V361" s="114"/>
    </row>
    <row r="362" spans="1:22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V362" s="38"/>
    </row>
    <row r="363" spans="1:22" x14ac:dyDescent="0.25">
      <c r="V363" s="38"/>
    </row>
    <row r="364" spans="1:22" x14ac:dyDescent="0.25">
      <c r="C364" s="51" t="str">
        <f>+$B$6</f>
        <v>Beneke J</v>
      </c>
      <c r="D364" s="52" t="str">
        <f>+$B$7</f>
        <v>Vermaak D</v>
      </c>
      <c r="E364" s="53" t="str">
        <f>+$B$8</f>
        <v>Fivas M</v>
      </c>
      <c r="F364" s="95" t="str">
        <f>+$B$9</f>
        <v>Harris R</v>
      </c>
      <c r="G364" s="976" t="str">
        <f>+$B$10</f>
        <v>v Niekerk P</v>
      </c>
      <c r="H364" s="55" t="str">
        <f>+$B$11</f>
        <v>Brunette D</v>
      </c>
      <c r="I364" s="974" t="str">
        <f>+$B$12</f>
        <v>Meier H</v>
      </c>
      <c r="J364" s="3" t="str">
        <f>+$B$13</f>
        <v>Miles C</v>
      </c>
      <c r="K364" s="33" t="str">
        <f>+$B$14</f>
        <v>Gezernik R</v>
      </c>
      <c r="L364" s="96" t="str">
        <f>+$B$15</f>
        <v>Scholtz U</v>
      </c>
      <c r="M364" s="3" t="str">
        <f>+$B$16</f>
        <v>JvRensburg J</v>
      </c>
      <c r="N364" t="str">
        <f>+$B$17</f>
        <v>vEmmanis U</v>
      </c>
    </row>
    <row r="365" spans="1:22" x14ac:dyDescent="0.25">
      <c r="B365" s="53" t="str">
        <f>+$B$8</f>
        <v>Fivas M</v>
      </c>
      <c r="C365" s="4">
        <v>1</v>
      </c>
      <c r="E365" s="50"/>
      <c r="F365" s="4">
        <v>6</v>
      </c>
      <c r="G365" s="4">
        <v>2</v>
      </c>
      <c r="H365" s="4">
        <v>1</v>
      </c>
      <c r="K365" s="4">
        <v>9</v>
      </c>
      <c r="L365" s="4">
        <v>2</v>
      </c>
    </row>
    <row r="366" spans="1:22" x14ac:dyDescent="0.25">
      <c r="V366" s="38"/>
    </row>
    <row r="367" spans="1:22" x14ac:dyDescent="0.25">
      <c r="V367" s="38"/>
    </row>
    <row r="368" spans="1:22" x14ac:dyDescent="0.25">
      <c r="V368" s="38"/>
    </row>
    <row r="369" spans="1:22" x14ac:dyDescent="0.25">
      <c r="V369" s="38"/>
    </row>
    <row r="370" spans="1:22" x14ac:dyDescent="0.25">
      <c r="V370" s="38"/>
    </row>
    <row r="371" spans="1:22" x14ac:dyDescent="0.25">
      <c r="V371" s="38"/>
    </row>
    <row r="372" spans="1:22" x14ac:dyDescent="0.25">
      <c r="V372" s="38"/>
    </row>
    <row r="373" spans="1:22" x14ac:dyDescent="0.25">
      <c r="V373" s="38"/>
    </row>
    <row r="374" spans="1:22" x14ac:dyDescent="0.25">
      <c r="V374" s="38"/>
    </row>
    <row r="375" spans="1:22" x14ac:dyDescent="0.25">
      <c r="V375" s="38"/>
    </row>
    <row r="376" spans="1:22" x14ac:dyDescent="0.25">
      <c r="V376" s="38"/>
    </row>
    <row r="377" spans="1:22" x14ac:dyDescent="0.25">
      <c r="V377" s="38"/>
    </row>
    <row r="378" spans="1:22" x14ac:dyDescent="0.25">
      <c r="V378" s="38"/>
    </row>
    <row r="379" spans="1:22" x14ac:dyDescent="0.25">
      <c r="V379" s="38"/>
    </row>
    <row r="380" spans="1:22" x14ac:dyDescent="0.25">
      <c r="V380" s="38"/>
    </row>
    <row r="381" spans="1:22" x14ac:dyDescent="0.25">
      <c r="V381" s="38"/>
    </row>
    <row r="382" spans="1:22" x14ac:dyDescent="0.25">
      <c r="V382" s="38"/>
    </row>
    <row r="383" spans="1:22" x14ac:dyDescent="0.25">
      <c r="V383" s="38"/>
    </row>
    <row r="384" spans="1:22" x14ac:dyDescent="0.25">
      <c r="A384" t="s">
        <v>890</v>
      </c>
      <c r="V384" s="38"/>
    </row>
    <row r="385" spans="1:22" x14ac:dyDescent="0.25">
      <c r="A385" t="s">
        <v>887</v>
      </c>
      <c r="V385" s="38"/>
    </row>
    <row r="386" spans="1:22" x14ac:dyDescent="0.25">
      <c r="B386" s="51" t="s">
        <v>122</v>
      </c>
      <c r="C386" s="52" t="s">
        <v>136</v>
      </c>
      <c r="D386" s="53" t="s">
        <v>137</v>
      </c>
      <c r="E386" s="95" t="s">
        <v>138</v>
      </c>
      <c r="F386" s="54" t="s">
        <v>139</v>
      </c>
      <c r="G386" s="33" t="s">
        <v>143</v>
      </c>
      <c r="H386" s="96" t="s">
        <v>144</v>
      </c>
      <c r="I386" s="3" t="s">
        <v>174</v>
      </c>
      <c r="V386" s="38"/>
    </row>
    <row r="387" spans="1:22" x14ac:dyDescent="0.25">
      <c r="A387" s="894" t="s">
        <v>136</v>
      </c>
      <c r="B387" s="4">
        <v>1</v>
      </c>
      <c r="C387" s="889"/>
      <c r="D387" s="4">
        <v>5</v>
      </c>
      <c r="E387" s="4">
        <v>2</v>
      </c>
      <c r="F387" s="4">
        <v>1</v>
      </c>
      <c r="G387" s="4">
        <v>9</v>
      </c>
      <c r="H387" s="4">
        <v>2</v>
      </c>
      <c r="I387" s="4"/>
      <c r="V387" s="38"/>
    </row>
    <row r="388" spans="1:22" x14ac:dyDescent="0.25">
      <c r="A388" s="902" t="s">
        <v>212</v>
      </c>
      <c r="B388" s="203">
        <v>42406</v>
      </c>
      <c r="C388" s="38"/>
      <c r="D388" s="203">
        <v>42273</v>
      </c>
      <c r="E388" s="203">
        <v>42406</v>
      </c>
      <c r="F388" s="901">
        <v>42399</v>
      </c>
      <c r="G388" s="203">
        <v>42014</v>
      </c>
      <c r="H388" s="259">
        <v>42184</v>
      </c>
      <c r="I388" s="38"/>
      <c r="V388" s="38"/>
    </row>
    <row r="389" spans="1:22" x14ac:dyDescent="0.25">
      <c r="A389" s="38" t="s">
        <v>885</v>
      </c>
      <c r="B389" s="4">
        <v>2</v>
      </c>
      <c r="C389" s="38"/>
      <c r="D389" s="4">
        <v>1</v>
      </c>
      <c r="E389" s="4">
        <v>2</v>
      </c>
      <c r="F389" s="458">
        <v>0</v>
      </c>
      <c r="G389" s="4">
        <v>1</v>
      </c>
      <c r="H389" s="133">
        <v>1</v>
      </c>
      <c r="I389" s="38"/>
      <c r="V389" s="38"/>
    </row>
    <row r="390" spans="1:22" x14ac:dyDescent="0.25">
      <c r="A390" s="253" t="s">
        <v>212</v>
      </c>
      <c r="B390" s="38"/>
      <c r="C390" s="38"/>
      <c r="D390" s="203">
        <v>42033</v>
      </c>
      <c r="E390" s="203">
        <v>42548</v>
      </c>
      <c r="F390" s="38"/>
      <c r="G390" s="203">
        <v>42140</v>
      </c>
      <c r="H390" s="259">
        <v>42398</v>
      </c>
      <c r="I390" s="38"/>
      <c r="V390" s="38"/>
    </row>
    <row r="391" spans="1:22" x14ac:dyDescent="0.25">
      <c r="A391" s="38" t="s">
        <v>885</v>
      </c>
      <c r="B391" s="38"/>
      <c r="C391" s="38"/>
      <c r="D391" s="4">
        <v>1</v>
      </c>
      <c r="E391" s="4">
        <v>2</v>
      </c>
      <c r="F391" s="38"/>
      <c r="G391" s="4">
        <v>2</v>
      </c>
      <c r="H391" s="133">
        <v>2</v>
      </c>
      <c r="I391" s="38"/>
      <c r="V391" s="38"/>
    </row>
    <row r="392" spans="1:22" x14ac:dyDescent="0.25">
      <c r="A392" s="253" t="s">
        <v>212</v>
      </c>
      <c r="B392" s="38"/>
      <c r="C392" s="38"/>
      <c r="D392" s="203">
        <v>42450</v>
      </c>
      <c r="E392" s="38"/>
      <c r="F392" s="38"/>
      <c r="G392" s="203">
        <v>42184</v>
      </c>
      <c r="H392" s="38"/>
      <c r="I392" s="38"/>
      <c r="V392" s="38"/>
    </row>
    <row r="393" spans="1:22" x14ac:dyDescent="0.25">
      <c r="A393" s="38" t="s">
        <v>885</v>
      </c>
      <c r="B393" s="38"/>
      <c r="C393" s="38"/>
      <c r="D393" s="4">
        <v>0</v>
      </c>
      <c r="E393" s="38"/>
      <c r="F393" s="38"/>
      <c r="G393" s="4">
        <v>2</v>
      </c>
      <c r="H393" s="38"/>
      <c r="I393" s="38"/>
      <c r="V393" s="38"/>
    </row>
    <row r="394" spans="1:22" x14ac:dyDescent="0.25">
      <c r="A394" s="902" t="s">
        <v>212</v>
      </c>
      <c r="B394" s="38"/>
      <c r="C394" s="38"/>
      <c r="D394" s="203">
        <v>42546</v>
      </c>
      <c r="E394" s="38"/>
      <c r="F394" s="38"/>
      <c r="G394" s="203">
        <v>42399</v>
      </c>
      <c r="H394" s="38"/>
      <c r="I394" s="38"/>
      <c r="V394" s="38"/>
    </row>
    <row r="395" spans="1:22" x14ac:dyDescent="0.25">
      <c r="A395" s="38" t="s">
        <v>885</v>
      </c>
      <c r="B395" s="38"/>
      <c r="C395" s="38"/>
      <c r="D395" s="162">
        <v>1</v>
      </c>
      <c r="E395" s="38"/>
      <c r="F395" s="38"/>
      <c r="G395" s="4">
        <v>3</v>
      </c>
      <c r="H395" s="38"/>
      <c r="I395" s="38"/>
      <c r="V395" s="38"/>
    </row>
    <row r="396" spans="1:22" x14ac:dyDescent="0.25">
      <c r="A396" s="253" t="s">
        <v>212</v>
      </c>
      <c r="B396" s="253"/>
      <c r="C396" s="253"/>
      <c r="D396" s="253"/>
      <c r="E396" s="253"/>
      <c r="F396" s="133"/>
      <c r="G396" s="203">
        <v>42420</v>
      </c>
      <c r="H396" s="38"/>
      <c r="I396" s="38"/>
      <c r="V396" s="38"/>
    </row>
    <row r="397" spans="1:22" x14ac:dyDescent="0.25">
      <c r="A397" s="253" t="s">
        <v>885</v>
      </c>
      <c r="B397" s="253"/>
      <c r="C397" s="253"/>
      <c r="D397" s="253"/>
      <c r="E397" s="253"/>
      <c r="F397" s="133"/>
      <c r="G397" s="4">
        <v>2</v>
      </c>
      <c r="H397" s="38"/>
      <c r="I397" s="38"/>
      <c r="V397" s="38"/>
    </row>
    <row r="398" spans="1:22" x14ac:dyDescent="0.25">
      <c r="A398" s="197" t="s">
        <v>212</v>
      </c>
      <c r="B398" s="38"/>
      <c r="C398" s="38"/>
      <c r="D398" s="38"/>
      <c r="E398" s="38"/>
      <c r="F398" s="38"/>
      <c r="G398" s="203">
        <v>42476</v>
      </c>
      <c r="H398" s="38"/>
      <c r="I398" s="38"/>
      <c r="V398" s="38"/>
    </row>
    <row r="399" spans="1:22" x14ac:dyDescent="0.25">
      <c r="A399" s="253" t="s">
        <v>885</v>
      </c>
      <c r="B399" s="253"/>
      <c r="C399" s="253"/>
      <c r="D399" s="253"/>
      <c r="E399" s="253"/>
      <c r="F399" s="133"/>
      <c r="G399" s="4">
        <v>1</v>
      </c>
      <c r="H399" s="38"/>
      <c r="I399" s="38"/>
      <c r="V399" s="38"/>
    </row>
    <row r="400" spans="1:22" x14ac:dyDescent="0.25">
      <c r="A400" s="902" t="s">
        <v>212</v>
      </c>
      <c r="B400" s="38"/>
      <c r="C400" s="38"/>
      <c r="D400" s="38"/>
      <c r="E400" s="38"/>
      <c r="F400" s="38"/>
      <c r="G400" s="203">
        <v>42546</v>
      </c>
      <c r="H400" s="38"/>
      <c r="I400" s="38"/>
      <c r="V400" s="38"/>
    </row>
    <row r="401" spans="1:22" x14ac:dyDescent="0.25">
      <c r="A401" s="38" t="s">
        <v>885</v>
      </c>
      <c r="B401" s="253"/>
      <c r="C401" s="253"/>
      <c r="D401" s="253"/>
      <c r="E401" s="253"/>
      <c r="F401" s="133"/>
      <c r="G401" s="4">
        <v>0</v>
      </c>
      <c r="H401" s="38"/>
      <c r="I401" s="38"/>
      <c r="V401" s="38"/>
    </row>
    <row r="402" spans="1:22" x14ac:dyDescent="0.25">
      <c r="A402" s="903" t="s">
        <v>212</v>
      </c>
      <c r="B402" s="38"/>
      <c r="C402" s="38"/>
      <c r="D402" s="38"/>
      <c r="E402" s="38"/>
      <c r="F402" s="38"/>
      <c r="G402" s="203">
        <v>42546</v>
      </c>
      <c r="H402" s="38"/>
      <c r="I402" s="38"/>
      <c r="V402" s="38"/>
    </row>
    <row r="403" spans="1:22" x14ac:dyDescent="0.25">
      <c r="A403" s="253" t="s">
        <v>885</v>
      </c>
      <c r="B403" s="253"/>
      <c r="C403" s="253"/>
      <c r="D403" s="253"/>
      <c r="E403" s="253"/>
      <c r="F403" s="133"/>
      <c r="G403" s="4">
        <v>0</v>
      </c>
      <c r="H403" s="38"/>
      <c r="I403" s="38"/>
      <c r="V403" s="38"/>
    </row>
    <row r="404" spans="1:22" x14ac:dyDescent="0.25">
      <c r="A404" s="38"/>
      <c r="B404" s="38"/>
      <c r="C404" s="38"/>
      <c r="D404" s="38"/>
      <c r="E404" s="38"/>
      <c r="F404" s="38"/>
      <c r="G404" s="38"/>
      <c r="H404" s="38"/>
      <c r="I404" s="38"/>
      <c r="V404" s="38"/>
    </row>
    <row r="405" spans="1:22" x14ac:dyDescent="0.25">
      <c r="A405" t="s">
        <v>889</v>
      </c>
      <c r="B405" s="38"/>
      <c r="C405" s="38"/>
      <c r="D405" s="38"/>
      <c r="E405" s="38"/>
      <c r="F405" s="38"/>
      <c r="G405" s="38"/>
      <c r="H405" s="38"/>
      <c r="I405" s="38"/>
      <c r="V405" s="38"/>
    </row>
    <row r="406" spans="1:22" x14ac:dyDescent="0.25">
      <c r="A406" t="s">
        <v>888</v>
      </c>
      <c r="V406" s="38"/>
    </row>
    <row r="407" spans="1:22" x14ac:dyDescent="0.25">
      <c r="B407" s="51" t="s">
        <v>122</v>
      </c>
      <c r="C407" s="52" t="s">
        <v>136</v>
      </c>
      <c r="D407" s="53" t="s">
        <v>137</v>
      </c>
      <c r="E407" s="95" t="s">
        <v>138</v>
      </c>
      <c r="F407" s="54" t="s">
        <v>139</v>
      </c>
      <c r="G407" s="33" t="s">
        <v>143</v>
      </c>
      <c r="H407" s="96" t="s">
        <v>144</v>
      </c>
      <c r="I407" s="3" t="s">
        <v>174</v>
      </c>
      <c r="V407" s="38"/>
    </row>
    <row r="408" spans="1:22" x14ac:dyDescent="0.25">
      <c r="A408" s="894" t="s">
        <v>136</v>
      </c>
      <c r="B408" s="4">
        <v>3</v>
      </c>
      <c r="C408" s="889"/>
      <c r="D408" s="4">
        <v>5</v>
      </c>
      <c r="E408" s="4"/>
      <c r="F408" s="4"/>
      <c r="G408" s="4">
        <v>3</v>
      </c>
      <c r="H408" s="4"/>
      <c r="I408" s="4">
        <v>1</v>
      </c>
      <c r="V408" s="38"/>
    </row>
    <row r="409" spans="1:22" x14ac:dyDescent="0.25">
      <c r="A409" s="902" t="s">
        <v>212</v>
      </c>
      <c r="B409" s="203">
        <v>42161</v>
      </c>
      <c r="C409" s="38"/>
      <c r="D409" s="203">
        <v>42056</v>
      </c>
      <c r="E409" s="38"/>
      <c r="F409" s="38"/>
      <c r="G409" s="203">
        <v>42035</v>
      </c>
      <c r="H409" s="38"/>
      <c r="I409" s="203">
        <v>42476</v>
      </c>
      <c r="V409" s="38"/>
    </row>
    <row r="410" spans="1:22" x14ac:dyDescent="0.25">
      <c r="A410" s="893" t="s">
        <v>886</v>
      </c>
      <c r="B410" s="4">
        <v>0</v>
      </c>
      <c r="C410" s="38"/>
      <c r="D410" s="4">
        <v>0</v>
      </c>
      <c r="E410" s="38"/>
      <c r="F410" s="38"/>
      <c r="G410" s="4">
        <v>-1</v>
      </c>
      <c r="H410" s="38"/>
      <c r="I410" s="4">
        <v>-2</v>
      </c>
      <c r="V410" s="38"/>
    </row>
    <row r="411" spans="1:22" x14ac:dyDescent="0.25">
      <c r="A411" s="253" t="s">
        <v>212</v>
      </c>
      <c r="B411" s="203">
        <v>42273</v>
      </c>
      <c r="C411" s="38"/>
      <c r="D411" s="203">
        <v>42273</v>
      </c>
      <c r="E411" s="38"/>
      <c r="F411" s="38"/>
      <c r="G411" s="203">
        <v>42161</v>
      </c>
      <c r="H411" s="38"/>
      <c r="I411" s="38"/>
      <c r="V411" s="38"/>
    </row>
    <row r="412" spans="1:22" x14ac:dyDescent="0.25">
      <c r="A412" s="893" t="s">
        <v>886</v>
      </c>
      <c r="B412" s="4">
        <v>0</v>
      </c>
      <c r="C412" s="38"/>
      <c r="D412" s="4">
        <v>-1</v>
      </c>
      <c r="E412" s="38"/>
      <c r="F412" s="38"/>
      <c r="G412" s="4">
        <v>0</v>
      </c>
      <c r="H412" s="38"/>
      <c r="I412" s="38"/>
      <c r="V412" s="38"/>
    </row>
    <row r="413" spans="1:22" x14ac:dyDescent="0.25">
      <c r="A413" s="253" t="s">
        <v>212</v>
      </c>
      <c r="B413" s="203">
        <v>42273</v>
      </c>
      <c r="C413" s="38"/>
      <c r="D413" s="203">
        <v>42399</v>
      </c>
      <c r="E413" s="38"/>
      <c r="F413" s="38"/>
      <c r="G413" s="203">
        <v>42548</v>
      </c>
      <c r="H413" s="38"/>
      <c r="I413" s="38"/>
      <c r="V413" s="38"/>
    </row>
    <row r="414" spans="1:22" x14ac:dyDescent="0.25">
      <c r="A414" s="893" t="s">
        <v>886</v>
      </c>
      <c r="B414" s="162">
        <v>0</v>
      </c>
      <c r="C414" s="38"/>
      <c r="D414" s="4">
        <v>-1</v>
      </c>
      <c r="E414" s="38"/>
      <c r="F414" s="38"/>
      <c r="G414" s="4">
        <v>-1</v>
      </c>
      <c r="H414" s="38"/>
      <c r="I414" s="38"/>
      <c r="V414" s="38"/>
    </row>
    <row r="415" spans="1:22" x14ac:dyDescent="0.25">
      <c r="A415" s="253" t="s">
        <v>212</v>
      </c>
      <c r="B415" s="253"/>
      <c r="C415" s="133"/>
      <c r="D415" s="203">
        <v>42406</v>
      </c>
      <c r="E415" s="38"/>
      <c r="F415" s="38"/>
      <c r="G415" s="38"/>
      <c r="H415" s="38"/>
      <c r="I415" s="38"/>
      <c r="V415" s="38"/>
    </row>
    <row r="416" spans="1:22" x14ac:dyDescent="0.25">
      <c r="A416" s="893" t="s">
        <v>886</v>
      </c>
      <c r="B416" s="38"/>
      <c r="C416" s="38"/>
      <c r="D416" s="4">
        <v>-1</v>
      </c>
      <c r="E416" s="38"/>
      <c r="F416" s="38"/>
      <c r="G416" s="38"/>
      <c r="H416" s="38"/>
      <c r="I416" s="38"/>
      <c r="V416" s="38"/>
    </row>
    <row r="417" spans="1:22" x14ac:dyDescent="0.25">
      <c r="A417" s="253" t="s">
        <v>212</v>
      </c>
      <c r="B417" s="253"/>
      <c r="C417" s="133"/>
      <c r="D417" s="203">
        <v>42476</v>
      </c>
      <c r="E417" s="38"/>
      <c r="F417" s="38"/>
      <c r="G417" s="38"/>
      <c r="H417" s="38"/>
      <c r="I417" s="38"/>
      <c r="V417" s="38"/>
    </row>
    <row r="418" spans="1:22" x14ac:dyDescent="0.25">
      <c r="A418" s="893" t="s">
        <v>886</v>
      </c>
      <c r="B418" s="253"/>
      <c r="C418" s="133"/>
      <c r="D418" s="4">
        <v>-2</v>
      </c>
      <c r="E418" s="38"/>
      <c r="F418" s="38"/>
      <c r="G418" s="38"/>
      <c r="H418" s="38"/>
      <c r="I418" s="38"/>
      <c r="V418" s="38"/>
    </row>
    <row r="419" spans="1:22" x14ac:dyDescent="0.25">
      <c r="A419" s="274"/>
      <c r="B419" s="197"/>
      <c r="C419" s="197"/>
      <c r="D419" s="197"/>
      <c r="E419" s="38"/>
      <c r="F419" s="38"/>
      <c r="G419" s="38"/>
      <c r="H419" s="38"/>
      <c r="I419" s="38"/>
      <c r="V419" s="38"/>
    </row>
    <row r="420" spans="1:22" x14ac:dyDescent="0.25">
      <c r="A420" s="966" t="s">
        <v>946</v>
      </c>
      <c r="V420" s="38"/>
    </row>
    <row r="421" spans="1:22" ht="15.75" thickBot="1" x14ac:dyDescent="0.3">
      <c r="A421" t="s">
        <v>911</v>
      </c>
      <c r="V421" s="38"/>
    </row>
    <row r="422" spans="1:22" x14ac:dyDescent="0.25">
      <c r="A422" t="s">
        <v>912</v>
      </c>
      <c r="C422" s="926" t="s">
        <v>115</v>
      </c>
      <c r="D422" s="927" t="s">
        <v>913</v>
      </c>
      <c r="E422" s="928" t="s">
        <v>231</v>
      </c>
      <c r="F422" s="929" t="s">
        <v>914</v>
      </c>
      <c r="G422" s="930" t="s">
        <v>915</v>
      </c>
      <c r="H422" s="931" t="s">
        <v>895</v>
      </c>
      <c r="I422" s="932" t="s">
        <v>916</v>
      </c>
      <c r="J422" s="933" t="s">
        <v>917</v>
      </c>
      <c r="K422" s="934" t="s">
        <v>917</v>
      </c>
      <c r="V422" s="38"/>
    </row>
    <row r="423" spans="1:22" x14ac:dyDescent="0.25">
      <c r="C423" s="935" t="s">
        <v>64</v>
      </c>
      <c r="D423" s="936" t="s">
        <v>231</v>
      </c>
      <c r="E423" s="937" t="s">
        <v>918</v>
      </c>
      <c r="F423" s="938" t="s">
        <v>919</v>
      </c>
      <c r="G423" s="939" t="s">
        <v>920</v>
      </c>
      <c r="H423" s="940" t="s">
        <v>221</v>
      </c>
      <c r="I423" s="941" t="s">
        <v>921</v>
      </c>
      <c r="J423" s="197" t="s">
        <v>922</v>
      </c>
      <c r="K423" s="113" t="s">
        <v>918</v>
      </c>
      <c r="V423" s="38"/>
    </row>
    <row r="424" spans="1:22" x14ac:dyDescent="0.25">
      <c r="C424" s="935" t="s">
        <v>918</v>
      </c>
      <c r="D424" s="942" t="s">
        <v>923</v>
      </c>
      <c r="E424" s="937" t="s">
        <v>924</v>
      </c>
      <c r="F424" s="938" t="s">
        <v>925</v>
      </c>
      <c r="G424" s="939" t="s">
        <v>918</v>
      </c>
      <c r="H424" s="940" t="s">
        <v>926</v>
      </c>
      <c r="I424" s="941" t="s">
        <v>211</v>
      </c>
      <c r="J424" s="197" t="s">
        <v>927</v>
      </c>
      <c r="K424" s="113"/>
      <c r="V424" s="38"/>
    </row>
    <row r="425" spans="1:22" x14ac:dyDescent="0.25">
      <c r="C425" s="943">
        <v>42602</v>
      </c>
      <c r="D425" s="942" t="s">
        <v>928</v>
      </c>
      <c r="E425" s="944">
        <v>42602</v>
      </c>
      <c r="F425" s="945">
        <v>42602</v>
      </c>
      <c r="G425" s="939" t="s">
        <v>929</v>
      </c>
      <c r="H425" s="940" t="s">
        <v>930</v>
      </c>
      <c r="I425" s="941" t="s">
        <v>918</v>
      </c>
      <c r="J425" s="197"/>
      <c r="K425" s="113"/>
      <c r="V425" s="38"/>
    </row>
    <row r="426" spans="1:22" x14ac:dyDescent="0.25">
      <c r="A426" s="486" t="s">
        <v>931</v>
      </c>
      <c r="B426" s="487" t="s">
        <v>2</v>
      </c>
      <c r="C426" s="935" t="s">
        <v>924</v>
      </c>
      <c r="D426" s="946">
        <v>42602</v>
      </c>
      <c r="E426" s="947"/>
      <c r="F426" s="938" t="s">
        <v>924</v>
      </c>
      <c r="G426" s="948">
        <v>42602</v>
      </c>
      <c r="H426" s="949">
        <v>42014</v>
      </c>
      <c r="I426" s="950">
        <v>42602</v>
      </c>
      <c r="J426" s="951">
        <v>42602</v>
      </c>
      <c r="K426" s="952">
        <v>42602</v>
      </c>
      <c r="V426" s="38"/>
    </row>
    <row r="427" spans="1:22" x14ac:dyDescent="0.25">
      <c r="A427" s="10" t="s">
        <v>232</v>
      </c>
      <c r="B427" s="13" t="s">
        <v>11</v>
      </c>
      <c r="C427" s="45">
        <v>94</v>
      </c>
      <c r="D427" s="45">
        <v>3</v>
      </c>
      <c r="E427" s="45">
        <v>19</v>
      </c>
      <c r="F427" s="45">
        <v>27</v>
      </c>
      <c r="G427" s="45">
        <v>88</v>
      </c>
      <c r="H427" s="45">
        <v>105</v>
      </c>
      <c r="I427" s="45">
        <v>50</v>
      </c>
      <c r="J427" s="959">
        <v>54.5</v>
      </c>
      <c r="K427" s="960">
        <v>49</v>
      </c>
      <c r="V427" s="38"/>
    </row>
    <row r="428" spans="1:22" x14ac:dyDescent="0.25">
      <c r="A428" s="274"/>
      <c r="B428" s="197"/>
      <c r="C428" s="197"/>
      <c r="D428" s="197"/>
      <c r="E428" s="38"/>
      <c r="F428" s="38"/>
      <c r="G428" s="38"/>
      <c r="H428" s="38"/>
      <c r="I428" s="38"/>
      <c r="V428" s="38"/>
    </row>
    <row r="429" spans="1:22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988"/>
      <c r="M429" s="988"/>
      <c r="N429" s="988"/>
      <c r="V429" s="38"/>
    </row>
    <row r="431" spans="1:22" x14ac:dyDescent="0.25">
      <c r="C431" s="51" t="str">
        <f>+$B$6</f>
        <v>Beneke J</v>
      </c>
      <c r="D431" s="52" t="str">
        <f>+$B$7</f>
        <v>Vermaak D</v>
      </c>
      <c r="E431" s="53" t="str">
        <f>+$B$8</f>
        <v>Fivas M</v>
      </c>
      <c r="F431" s="95" t="str">
        <f>+$B$9</f>
        <v>Harris R</v>
      </c>
      <c r="G431" s="976" t="str">
        <f>+$B$10</f>
        <v>v Niekerk P</v>
      </c>
      <c r="H431" s="55" t="str">
        <f>+$B$11</f>
        <v>Brunette D</v>
      </c>
      <c r="I431" s="974" t="str">
        <f>+$B$12</f>
        <v>Meier H</v>
      </c>
      <c r="J431" s="3" t="str">
        <f>+$B$13</f>
        <v>Miles C</v>
      </c>
      <c r="K431" s="33" t="str">
        <f>+$B$14</f>
        <v>Gezernik R</v>
      </c>
      <c r="L431" s="96" t="str">
        <f>+$B$15</f>
        <v>Scholtz U</v>
      </c>
      <c r="M431" s="3" t="str">
        <f>+$B$16</f>
        <v>JvRensburg J</v>
      </c>
      <c r="N431" t="str">
        <f>+$B$17</f>
        <v>vEmmanis U</v>
      </c>
    </row>
    <row r="432" spans="1:22" x14ac:dyDescent="0.25">
      <c r="B432" s="95" t="str">
        <f>+$B$9</f>
        <v>Harris R</v>
      </c>
      <c r="C432" s="4">
        <v>4</v>
      </c>
      <c r="E432" s="4">
        <v>4</v>
      </c>
      <c r="F432" s="50"/>
      <c r="G432" s="4">
        <v>1</v>
      </c>
      <c r="H432" s="4">
        <v>2</v>
      </c>
      <c r="K432" s="4">
        <v>3</v>
      </c>
      <c r="M432" s="4">
        <v>1</v>
      </c>
      <c r="N432" s="458">
        <v>1</v>
      </c>
      <c r="V432" s="38"/>
    </row>
    <row r="433" spans="22:22" x14ac:dyDescent="0.25">
      <c r="V433" s="38"/>
    </row>
    <row r="434" spans="22:22" x14ac:dyDescent="0.25">
      <c r="V434" s="38"/>
    </row>
    <row r="435" spans="22:22" x14ac:dyDescent="0.25">
      <c r="V435" s="38"/>
    </row>
    <row r="436" spans="22:22" x14ac:dyDescent="0.25">
      <c r="V436" s="38"/>
    </row>
    <row r="437" spans="22:22" x14ac:dyDescent="0.25">
      <c r="V437" s="38"/>
    </row>
    <row r="438" spans="22:22" x14ac:dyDescent="0.25">
      <c r="V438" s="38"/>
    </row>
    <row r="439" spans="22:22" x14ac:dyDescent="0.25">
      <c r="V439" s="38"/>
    </row>
    <row r="440" spans="22:22" x14ac:dyDescent="0.25">
      <c r="V440" s="38"/>
    </row>
    <row r="441" spans="22:22" x14ac:dyDescent="0.25">
      <c r="V441" s="38"/>
    </row>
    <row r="442" spans="22:22" x14ac:dyDescent="0.25">
      <c r="V442" s="38"/>
    </row>
    <row r="443" spans="22:22" x14ac:dyDescent="0.25">
      <c r="V443" s="38"/>
    </row>
    <row r="444" spans="22:22" x14ac:dyDescent="0.25">
      <c r="V444" s="38"/>
    </row>
    <row r="445" spans="22:22" x14ac:dyDescent="0.25">
      <c r="V445" s="38"/>
    </row>
    <row r="446" spans="22:22" x14ac:dyDescent="0.25">
      <c r="V446" s="38"/>
    </row>
    <row r="447" spans="22:22" x14ac:dyDescent="0.25">
      <c r="V447" s="38"/>
    </row>
    <row r="448" spans="22:22" x14ac:dyDescent="0.25">
      <c r="V448" s="38"/>
    </row>
    <row r="449" spans="1:22" x14ac:dyDescent="0.25">
      <c r="V449" s="38"/>
    </row>
    <row r="450" spans="1:22" x14ac:dyDescent="0.25">
      <c r="V450" s="38"/>
    </row>
    <row r="451" spans="1:22" x14ac:dyDescent="0.25">
      <c r="V451" s="38"/>
    </row>
    <row r="452" spans="1:22" x14ac:dyDescent="0.25">
      <c r="A452" t="s">
        <v>890</v>
      </c>
      <c r="B452" s="38"/>
      <c r="C452" s="38"/>
      <c r="D452" s="38"/>
      <c r="E452" s="38"/>
      <c r="F452" s="38"/>
      <c r="G452" s="38"/>
      <c r="H452" s="38"/>
      <c r="I452" s="38"/>
      <c r="V452" s="38"/>
    </row>
    <row r="453" spans="1:22" x14ac:dyDescent="0.25">
      <c r="A453" t="s">
        <v>887</v>
      </c>
      <c r="B453" s="38"/>
      <c r="C453" s="38"/>
      <c r="D453" s="38"/>
      <c r="E453" s="38"/>
      <c r="F453" s="38"/>
      <c r="G453" s="38"/>
      <c r="H453" s="38"/>
      <c r="I453" s="38"/>
      <c r="V453" s="38"/>
    </row>
    <row r="454" spans="1:22" x14ac:dyDescent="0.25">
      <c r="B454" s="51" t="s">
        <v>122</v>
      </c>
      <c r="C454" s="52" t="s">
        <v>136</v>
      </c>
      <c r="D454" s="53" t="s">
        <v>137</v>
      </c>
      <c r="E454" s="95" t="s">
        <v>138</v>
      </c>
      <c r="F454" s="54" t="s">
        <v>139</v>
      </c>
      <c r="G454" s="33" t="s">
        <v>143</v>
      </c>
      <c r="H454" s="96" t="s">
        <v>144</v>
      </c>
      <c r="I454" s="3" t="s">
        <v>174</v>
      </c>
      <c r="V454" s="38"/>
    </row>
    <row r="455" spans="1:22" x14ac:dyDescent="0.25">
      <c r="A455" s="53" t="s">
        <v>137</v>
      </c>
      <c r="B455" s="4">
        <v>4</v>
      </c>
      <c r="C455" s="4">
        <v>6</v>
      </c>
      <c r="D455" s="889"/>
      <c r="E455" s="4">
        <v>1</v>
      </c>
      <c r="F455" s="4">
        <v>2</v>
      </c>
      <c r="G455" s="4">
        <v>3</v>
      </c>
      <c r="H455" s="4"/>
      <c r="I455" s="4">
        <v>1</v>
      </c>
      <c r="V455" s="38"/>
    </row>
    <row r="456" spans="1:22" x14ac:dyDescent="0.25">
      <c r="A456" s="902" t="s">
        <v>212</v>
      </c>
      <c r="B456" s="901">
        <v>42272</v>
      </c>
      <c r="C456" s="203">
        <v>42056</v>
      </c>
      <c r="D456" s="38"/>
      <c r="E456" s="901">
        <v>42224</v>
      </c>
      <c r="F456" s="901">
        <v>42342</v>
      </c>
      <c r="G456" s="203">
        <v>42506</v>
      </c>
      <c r="H456" s="38"/>
      <c r="I456" s="203">
        <v>42476</v>
      </c>
      <c r="V456" s="38"/>
    </row>
    <row r="457" spans="1:22" x14ac:dyDescent="0.25">
      <c r="A457" s="38" t="s">
        <v>885</v>
      </c>
      <c r="B457" s="458">
        <v>2</v>
      </c>
      <c r="C457" s="4">
        <v>0</v>
      </c>
      <c r="D457" s="38"/>
      <c r="E457" s="458">
        <v>0</v>
      </c>
      <c r="F457" s="458">
        <v>0</v>
      </c>
      <c r="G457" s="4">
        <v>0</v>
      </c>
      <c r="H457" s="38"/>
      <c r="I457" s="4">
        <v>1</v>
      </c>
      <c r="V457" s="38"/>
    </row>
    <row r="458" spans="1:22" x14ac:dyDescent="0.25">
      <c r="A458" s="253" t="s">
        <v>212</v>
      </c>
      <c r="B458" s="904">
        <v>42273</v>
      </c>
      <c r="C458" s="128">
        <v>42272</v>
      </c>
      <c r="F458" s="904">
        <v>42343</v>
      </c>
      <c r="G458" s="128">
        <v>42527</v>
      </c>
      <c r="V458" s="38"/>
    </row>
    <row r="459" spans="1:22" x14ac:dyDescent="0.25">
      <c r="A459" s="38" t="s">
        <v>885</v>
      </c>
      <c r="B459" s="458">
        <v>2</v>
      </c>
      <c r="C459" s="586">
        <v>1</v>
      </c>
      <c r="D459" s="38"/>
      <c r="E459" s="38"/>
      <c r="F459" s="458">
        <v>0</v>
      </c>
      <c r="G459" s="4">
        <v>0</v>
      </c>
      <c r="H459" s="38"/>
      <c r="I459" s="38"/>
      <c r="V459" s="38"/>
    </row>
    <row r="460" spans="1:22" x14ac:dyDescent="0.25">
      <c r="A460" s="253" t="s">
        <v>212</v>
      </c>
      <c r="B460" s="901">
        <v>42342</v>
      </c>
      <c r="C460" s="203">
        <v>42343</v>
      </c>
      <c r="D460" s="38"/>
      <c r="E460" s="38"/>
      <c r="F460" s="38"/>
      <c r="G460" s="38"/>
      <c r="H460" s="38"/>
      <c r="I460" s="38"/>
      <c r="V460" s="38"/>
    </row>
    <row r="461" spans="1:22" x14ac:dyDescent="0.25">
      <c r="A461" s="253" t="s">
        <v>885</v>
      </c>
      <c r="B461" s="458">
        <v>1</v>
      </c>
      <c r="C461" s="4">
        <v>1</v>
      </c>
      <c r="D461" s="38"/>
      <c r="E461" s="38"/>
      <c r="F461" s="38"/>
      <c r="G461" s="38"/>
      <c r="H461" s="38"/>
      <c r="I461" s="38"/>
      <c r="V461" s="38"/>
    </row>
    <row r="462" spans="1:22" x14ac:dyDescent="0.25">
      <c r="A462" s="902" t="s">
        <v>212</v>
      </c>
      <c r="B462" s="901">
        <v>42406</v>
      </c>
      <c r="C462" s="203">
        <v>42406</v>
      </c>
      <c r="D462" s="38"/>
      <c r="E462" s="38"/>
      <c r="F462" s="38"/>
      <c r="G462" s="38"/>
      <c r="H462" s="38"/>
      <c r="I462" s="38"/>
      <c r="M462" s="274"/>
      <c r="N462" s="197"/>
      <c r="O462" s="197"/>
      <c r="P462" s="197"/>
      <c r="Q462" s="197"/>
      <c r="R462" s="38"/>
      <c r="S462" s="38"/>
      <c r="T462" s="38"/>
      <c r="U462" s="38"/>
      <c r="V462" s="38"/>
    </row>
    <row r="463" spans="1:22" x14ac:dyDescent="0.25">
      <c r="A463" s="38" t="s">
        <v>885</v>
      </c>
      <c r="B463" s="4">
        <v>2</v>
      </c>
      <c r="C463" s="4">
        <v>1</v>
      </c>
      <c r="D463" s="38"/>
      <c r="E463" s="38"/>
      <c r="F463" s="38"/>
      <c r="G463" s="38"/>
      <c r="H463" s="38"/>
      <c r="I463" s="38"/>
      <c r="M463" s="274"/>
      <c r="N463" s="197"/>
      <c r="O463" s="197"/>
      <c r="P463" s="197"/>
      <c r="Q463" s="197"/>
      <c r="R463" s="38"/>
      <c r="S463" s="38"/>
      <c r="T463" s="38"/>
      <c r="U463" s="38"/>
      <c r="V463" s="38"/>
    </row>
    <row r="464" spans="1:22" x14ac:dyDescent="0.25">
      <c r="A464" s="253" t="s">
        <v>212</v>
      </c>
      <c r="B464" s="133"/>
      <c r="C464" s="203">
        <v>42476</v>
      </c>
      <c r="D464" s="38"/>
      <c r="E464" s="38"/>
      <c r="F464" s="38"/>
      <c r="G464" s="38"/>
      <c r="H464" s="38"/>
      <c r="I464" s="38"/>
      <c r="M464" s="274"/>
      <c r="N464" s="197"/>
      <c r="O464" s="197"/>
      <c r="P464" s="197"/>
      <c r="Q464" s="197"/>
      <c r="R464" s="38"/>
      <c r="S464" s="38"/>
      <c r="T464" s="38"/>
      <c r="U464" s="38"/>
      <c r="V464" s="38"/>
    </row>
    <row r="465" spans="1:22" x14ac:dyDescent="0.25">
      <c r="A465" s="253" t="s">
        <v>885</v>
      </c>
      <c r="B465" s="133"/>
      <c r="C465" s="4">
        <v>2</v>
      </c>
      <c r="D465" s="38"/>
      <c r="E465" s="38"/>
      <c r="F465" s="38"/>
      <c r="G465" s="38"/>
      <c r="H465" s="38"/>
      <c r="I465" s="38"/>
      <c r="M465" s="274"/>
      <c r="N465" s="197"/>
      <c r="O465" s="197"/>
      <c r="P465" s="197"/>
      <c r="Q465" s="197"/>
      <c r="R465" s="38"/>
      <c r="S465" s="38"/>
      <c r="T465" s="38"/>
      <c r="U465" s="38"/>
      <c r="V465" s="38"/>
    </row>
    <row r="466" spans="1:22" x14ac:dyDescent="0.25">
      <c r="A466" s="253" t="s">
        <v>212</v>
      </c>
      <c r="B466" s="133"/>
      <c r="C466" s="203">
        <v>42548</v>
      </c>
      <c r="D466" s="38"/>
      <c r="E466" s="38"/>
      <c r="F466" s="38"/>
      <c r="G466" s="38"/>
      <c r="H466" s="38"/>
      <c r="I466" s="38"/>
      <c r="M466" s="274"/>
      <c r="N466" s="197"/>
      <c r="O466" s="197"/>
      <c r="P466" s="197"/>
      <c r="Q466" s="197"/>
      <c r="R466" s="38"/>
      <c r="S466" s="38"/>
      <c r="T466" s="38"/>
      <c r="U466" s="38"/>
      <c r="V466" s="38"/>
    </row>
    <row r="467" spans="1:22" x14ac:dyDescent="0.25">
      <c r="A467" s="253" t="s">
        <v>885</v>
      </c>
      <c r="B467" s="133"/>
      <c r="C467" s="4">
        <v>0</v>
      </c>
      <c r="D467" s="38"/>
      <c r="E467" s="38"/>
      <c r="F467" s="38"/>
      <c r="G467" s="38"/>
      <c r="H467" s="38"/>
      <c r="I467" s="38"/>
      <c r="M467" s="274"/>
      <c r="N467" s="197"/>
      <c r="O467" s="197"/>
      <c r="P467" s="197"/>
      <c r="Q467" s="197"/>
      <c r="R467" s="38"/>
      <c r="S467" s="38"/>
      <c r="T467" s="38"/>
      <c r="U467" s="38"/>
      <c r="V467" s="38"/>
    </row>
    <row r="468" spans="1:22" x14ac:dyDescent="0.25">
      <c r="M468" s="274"/>
      <c r="N468" s="197"/>
      <c r="O468" s="197"/>
      <c r="P468" s="197"/>
      <c r="Q468" s="197"/>
      <c r="R468" s="38"/>
      <c r="S468" s="38"/>
      <c r="T468" s="38"/>
      <c r="U468" s="38"/>
      <c r="V468" s="38"/>
    </row>
    <row r="469" spans="1:22" x14ac:dyDescent="0.25">
      <c r="A469" t="s">
        <v>889</v>
      </c>
      <c r="B469" s="38"/>
      <c r="C469" s="38"/>
      <c r="D469" s="38"/>
      <c r="E469" s="38"/>
      <c r="F469" s="38"/>
      <c r="G469" s="38"/>
      <c r="H469" s="38"/>
      <c r="I469" s="38"/>
      <c r="M469" s="274"/>
      <c r="N469" s="197"/>
      <c r="O469" s="197"/>
      <c r="P469" s="197"/>
      <c r="Q469" s="197"/>
      <c r="R469" s="38"/>
      <c r="S469" s="38"/>
      <c r="T469" s="38"/>
      <c r="U469" s="38"/>
      <c r="V469" s="38"/>
    </row>
    <row r="470" spans="1:22" x14ac:dyDescent="0.25">
      <c r="A470" t="s">
        <v>888</v>
      </c>
      <c r="M470" s="274"/>
      <c r="N470" s="197"/>
      <c r="O470" s="197"/>
      <c r="P470" s="197"/>
      <c r="Q470" s="197"/>
      <c r="R470" s="38"/>
      <c r="S470" s="38"/>
      <c r="T470" s="38"/>
      <c r="U470" s="38"/>
      <c r="V470" s="38"/>
    </row>
    <row r="471" spans="1:22" x14ac:dyDescent="0.25">
      <c r="B471" s="51" t="s">
        <v>122</v>
      </c>
      <c r="C471" s="52" t="s">
        <v>136</v>
      </c>
      <c r="D471" s="53" t="s">
        <v>137</v>
      </c>
      <c r="E471" s="95" t="s">
        <v>138</v>
      </c>
      <c r="F471" s="54" t="s">
        <v>139</v>
      </c>
      <c r="G471" s="33" t="s">
        <v>143</v>
      </c>
      <c r="H471" s="96" t="s">
        <v>144</v>
      </c>
      <c r="I471" s="3" t="s">
        <v>174</v>
      </c>
      <c r="M471" s="274"/>
      <c r="N471" s="197"/>
      <c r="O471" s="197"/>
      <c r="P471" s="197"/>
      <c r="Q471" s="197"/>
      <c r="R471" s="38"/>
      <c r="S471" s="38"/>
      <c r="T471" s="38"/>
      <c r="U471" s="38"/>
      <c r="V471" s="38"/>
    </row>
    <row r="472" spans="1:22" x14ac:dyDescent="0.25">
      <c r="A472" s="53" t="s">
        <v>137</v>
      </c>
      <c r="B472" s="4">
        <v>2</v>
      </c>
      <c r="C472" s="4">
        <v>4</v>
      </c>
      <c r="D472" s="889"/>
      <c r="E472" s="4">
        <v>5</v>
      </c>
      <c r="F472" s="4"/>
      <c r="G472" s="4">
        <v>2</v>
      </c>
      <c r="H472" s="4"/>
      <c r="I472" s="4"/>
      <c r="M472" s="274"/>
      <c r="N472" s="197"/>
      <c r="O472" s="197"/>
      <c r="P472" s="197"/>
      <c r="Q472" s="197"/>
      <c r="R472" s="38"/>
      <c r="S472" s="38"/>
      <c r="T472" s="38"/>
      <c r="U472" s="38"/>
      <c r="V472" s="38"/>
    </row>
    <row r="473" spans="1:22" x14ac:dyDescent="0.25">
      <c r="A473" s="902" t="s">
        <v>212</v>
      </c>
      <c r="B473" s="901">
        <v>42184</v>
      </c>
      <c r="C473" s="203">
        <v>42273</v>
      </c>
      <c r="D473" s="38"/>
      <c r="E473" s="203">
        <v>42202</v>
      </c>
      <c r="F473" s="38"/>
      <c r="G473" s="203">
        <v>42342</v>
      </c>
      <c r="H473" s="38"/>
      <c r="I473" s="38"/>
      <c r="M473" s="274"/>
      <c r="N473" s="197"/>
      <c r="O473" s="197"/>
      <c r="P473" s="197"/>
      <c r="Q473" s="197"/>
      <c r="R473" s="38"/>
      <c r="S473" s="38"/>
      <c r="T473" s="38"/>
      <c r="U473" s="38"/>
      <c r="V473" s="38"/>
    </row>
    <row r="474" spans="1:22" x14ac:dyDescent="0.25">
      <c r="A474" s="893" t="s">
        <v>886</v>
      </c>
      <c r="B474" s="458">
        <v>0</v>
      </c>
      <c r="C474" s="4">
        <v>-1</v>
      </c>
      <c r="D474" s="38"/>
      <c r="E474" s="4">
        <v>-1</v>
      </c>
      <c r="F474" s="38"/>
      <c r="G474" s="4">
        <v>-2</v>
      </c>
      <c r="H474" s="38"/>
      <c r="I474" s="38"/>
      <c r="M474" s="274"/>
      <c r="N474" s="197"/>
      <c r="O474" s="197"/>
      <c r="P474" s="197"/>
      <c r="Q474" s="197"/>
      <c r="R474" s="38"/>
      <c r="S474" s="38"/>
      <c r="T474" s="38"/>
      <c r="U474" s="38"/>
      <c r="V474" s="38"/>
    </row>
    <row r="475" spans="1:22" x14ac:dyDescent="0.25">
      <c r="A475" s="253" t="s">
        <v>212</v>
      </c>
      <c r="B475" s="901">
        <v>42342</v>
      </c>
      <c r="C475" s="203">
        <v>42343</v>
      </c>
      <c r="D475" s="38"/>
      <c r="E475" s="203">
        <v>42342</v>
      </c>
      <c r="F475" s="38"/>
      <c r="G475" s="203">
        <v>42343</v>
      </c>
      <c r="H475" s="38"/>
      <c r="I475" s="38"/>
      <c r="M475" s="274"/>
      <c r="N475" s="197"/>
      <c r="O475" s="197"/>
      <c r="P475" s="197"/>
      <c r="Q475" s="197"/>
      <c r="R475" s="38"/>
      <c r="S475" s="38"/>
      <c r="T475" s="38"/>
      <c r="U475" s="38"/>
      <c r="V475" s="38"/>
    </row>
    <row r="476" spans="1:22" x14ac:dyDescent="0.25">
      <c r="A476" s="893" t="s">
        <v>886</v>
      </c>
      <c r="B476" s="458">
        <v>-1</v>
      </c>
      <c r="C476" s="4">
        <v>-1</v>
      </c>
      <c r="D476" s="38"/>
      <c r="E476" s="4">
        <v>0</v>
      </c>
      <c r="F476" s="38"/>
      <c r="G476" s="4">
        <v>-2</v>
      </c>
      <c r="H476" s="38"/>
      <c r="I476" s="38"/>
      <c r="M476" s="274"/>
      <c r="N476" s="197"/>
      <c r="O476" s="197"/>
      <c r="P476" s="197"/>
      <c r="Q476" s="197"/>
      <c r="R476" s="38"/>
      <c r="S476" s="38"/>
      <c r="T476" s="38"/>
      <c r="U476" s="38"/>
      <c r="V476" s="38"/>
    </row>
    <row r="477" spans="1:22" x14ac:dyDescent="0.25">
      <c r="A477" s="253" t="s">
        <v>212</v>
      </c>
      <c r="B477" s="38"/>
      <c r="C477" s="203">
        <v>42448</v>
      </c>
      <c r="D477" s="38"/>
      <c r="E477" s="203">
        <v>42343</v>
      </c>
      <c r="F477" s="38"/>
      <c r="G477" s="38"/>
      <c r="H477" s="38"/>
      <c r="I477" s="38"/>
      <c r="M477" s="274"/>
      <c r="N477" s="197"/>
      <c r="O477" s="197"/>
      <c r="P477" s="197"/>
      <c r="Q477" s="197"/>
      <c r="R477" s="38"/>
      <c r="S477" s="38"/>
      <c r="T477" s="38"/>
      <c r="U477" s="38"/>
      <c r="V477" s="38"/>
    </row>
    <row r="478" spans="1:22" x14ac:dyDescent="0.25">
      <c r="A478" s="893" t="s">
        <v>886</v>
      </c>
      <c r="B478" s="133"/>
      <c r="C478" s="4">
        <v>0</v>
      </c>
      <c r="D478" s="38"/>
      <c r="E478" s="4">
        <v>0</v>
      </c>
      <c r="F478" s="38"/>
      <c r="G478" s="38"/>
      <c r="H478" s="38"/>
      <c r="I478" s="38"/>
      <c r="M478" s="274"/>
      <c r="N478" s="197"/>
      <c r="O478" s="197"/>
      <c r="P478" s="197"/>
      <c r="Q478" s="197"/>
      <c r="R478" s="38"/>
      <c r="S478" s="38"/>
      <c r="T478" s="38"/>
      <c r="U478" s="38"/>
      <c r="V478" s="38"/>
    </row>
    <row r="479" spans="1:22" x14ac:dyDescent="0.25">
      <c r="A479" s="253" t="s">
        <v>212</v>
      </c>
      <c r="B479" s="38"/>
      <c r="C479" s="203">
        <v>42546</v>
      </c>
      <c r="D479" s="38"/>
      <c r="E479" s="203">
        <v>42406</v>
      </c>
      <c r="F479" s="38"/>
      <c r="G479" s="38"/>
      <c r="H479" s="38"/>
      <c r="I479" s="38"/>
      <c r="M479" s="274"/>
      <c r="N479" s="197"/>
      <c r="O479" s="197"/>
      <c r="P479" s="197"/>
      <c r="Q479" s="197"/>
      <c r="R479" s="38"/>
      <c r="S479" s="38"/>
      <c r="T479" s="38"/>
      <c r="U479" s="38"/>
      <c r="V479" s="38"/>
    </row>
    <row r="480" spans="1:22" x14ac:dyDescent="0.25">
      <c r="A480" s="893" t="s">
        <v>886</v>
      </c>
      <c r="B480" s="133"/>
      <c r="C480" s="162">
        <v>-1</v>
      </c>
      <c r="D480" s="38"/>
      <c r="E480" s="4">
        <v>0</v>
      </c>
      <c r="F480" s="38"/>
      <c r="G480" s="38"/>
      <c r="H480" s="38"/>
      <c r="I480" s="38"/>
      <c r="M480" s="274"/>
      <c r="N480" s="197"/>
      <c r="O480" s="197"/>
      <c r="P480" s="197"/>
      <c r="Q480" s="197"/>
      <c r="R480" s="38"/>
      <c r="S480" s="38"/>
      <c r="T480" s="38"/>
      <c r="U480" s="38"/>
      <c r="V480" s="38"/>
    </row>
    <row r="481" spans="1:22" x14ac:dyDescent="0.25">
      <c r="A481" s="253" t="s">
        <v>212</v>
      </c>
      <c r="B481" s="38"/>
      <c r="C481" s="903"/>
      <c r="D481" s="133"/>
      <c r="E481" s="203">
        <v>42464</v>
      </c>
      <c r="F481" s="38"/>
      <c r="G481" s="38"/>
      <c r="H481" s="38"/>
      <c r="I481" s="38"/>
      <c r="M481" s="274"/>
      <c r="N481" s="197"/>
      <c r="O481" s="197"/>
      <c r="P481" s="197"/>
      <c r="Q481" s="197"/>
      <c r="R481" s="38"/>
      <c r="S481" s="38"/>
      <c r="T481" s="38"/>
      <c r="U481" s="38"/>
      <c r="V481" s="38"/>
    </row>
    <row r="482" spans="1:22" x14ac:dyDescent="0.25">
      <c r="A482" s="893" t="s">
        <v>886</v>
      </c>
      <c r="B482" s="253"/>
      <c r="C482" s="253"/>
      <c r="D482" s="133"/>
      <c r="E482" s="4">
        <v>-1</v>
      </c>
      <c r="F482" s="38"/>
      <c r="G482" s="38"/>
      <c r="H482" s="38"/>
      <c r="I482" s="38"/>
      <c r="M482" s="274"/>
      <c r="N482" s="197"/>
      <c r="O482" s="197"/>
      <c r="P482" s="197"/>
      <c r="Q482" s="197"/>
      <c r="R482" s="38"/>
      <c r="S482" s="38"/>
      <c r="T482" s="38"/>
      <c r="U482" s="38"/>
      <c r="V482" s="38"/>
    </row>
    <row r="483" spans="1:22" x14ac:dyDescent="0.25">
      <c r="A483" s="274"/>
      <c r="B483" s="197"/>
      <c r="C483" s="197"/>
      <c r="D483" s="197"/>
      <c r="E483" s="197"/>
      <c r="F483" s="38"/>
      <c r="G483" s="38"/>
      <c r="H483" s="38"/>
      <c r="I483" s="38"/>
      <c r="M483" s="274"/>
      <c r="N483" s="197"/>
      <c r="O483" s="197"/>
      <c r="P483" s="197"/>
      <c r="Q483" s="197"/>
      <c r="R483" s="38"/>
      <c r="S483" s="38"/>
      <c r="T483" s="38"/>
      <c r="U483" s="38"/>
      <c r="V483" s="38"/>
    </row>
    <row r="484" spans="1:22" x14ac:dyDescent="0.25">
      <c r="A484" s="966" t="s">
        <v>946</v>
      </c>
      <c r="M484" s="274"/>
      <c r="N484" s="197"/>
      <c r="O484" s="197"/>
      <c r="P484" s="197"/>
      <c r="Q484" s="197"/>
      <c r="R484" s="38"/>
      <c r="S484" s="38"/>
      <c r="T484" s="38"/>
      <c r="U484" s="38"/>
      <c r="V484" s="38"/>
    </row>
    <row r="485" spans="1:22" ht="15.75" thickBot="1" x14ac:dyDescent="0.3">
      <c r="A485" t="s">
        <v>911</v>
      </c>
      <c r="M485" s="274"/>
      <c r="N485" s="197"/>
      <c r="O485" s="197"/>
      <c r="P485" s="197"/>
      <c r="Q485" s="197"/>
      <c r="R485" s="38"/>
      <c r="S485" s="38"/>
      <c r="T485" s="38"/>
      <c r="U485" s="38"/>
      <c r="V485" s="38"/>
    </row>
    <row r="486" spans="1:22" x14ac:dyDescent="0.25">
      <c r="A486" t="s">
        <v>912</v>
      </c>
      <c r="C486" s="926" t="s">
        <v>115</v>
      </c>
      <c r="D486" s="927" t="s">
        <v>913</v>
      </c>
      <c r="E486" s="928" t="s">
        <v>231</v>
      </c>
      <c r="F486" s="929" t="s">
        <v>914</v>
      </c>
      <c r="G486" s="930" t="s">
        <v>915</v>
      </c>
      <c r="H486" s="931" t="s">
        <v>895</v>
      </c>
      <c r="I486" s="932" t="s">
        <v>916</v>
      </c>
      <c r="J486" s="933" t="s">
        <v>917</v>
      </c>
      <c r="K486" s="934" t="s">
        <v>917</v>
      </c>
      <c r="M486" s="274"/>
      <c r="N486" s="197"/>
      <c r="O486" s="197"/>
      <c r="P486" s="197"/>
      <c r="Q486" s="197"/>
      <c r="R486" s="38"/>
      <c r="S486" s="38"/>
      <c r="T486" s="38"/>
      <c r="U486" s="38"/>
      <c r="V486" s="38"/>
    </row>
    <row r="487" spans="1:22" x14ac:dyDescent="0.25">
      <c r="C487" s="935" t="s">
        <v>64</v>
      </c>
      <c r="D487" s="936" t="s">
        <v>231</v>
      </c>
      <c r="E487" s="937" t="s">
        <v>918</v>
      </c>
      <c r="F487" s="938" t="s">
        <v>919</v>
      </c>
      <c r="G487" s="939" t="s">
        <v>920</v>
      </c>
      <c r="H487" s="940" t="s">
        <v>221</v>
      </c>
      <c r="I487" s="941" t="s">
        <v>921</v>
      </c>
      <c r="J487" s="197" t="s">
        <v>922</v>
      </c>
      <c r="K487" s="113" t="s">
        <v>918</v>
      </c>
      <c r="M487" s="274"/>
      <c r="N487" s="197"/>
      <c r="O487" s="197"/>
      <c r="P487" s="197"/>
      <c r="Q487" s="197"/>
      <c r="R487" s="38"/>
      <c r="S487" s="38"/>
      <c r="T487" s="38"/>
      <c r="U487" s="38"/>
      <c r="V487" s="38"/>
    </row>
    <row r="488" spans="1:22" x14ac:dyDescent="0.25">
      <c r="C488" s="935" t="s">
        <v>918</v>
      </c>
      <c r="D488" s="942" t="s">
        <v>923</v>
      </c>
      <c r="E488" s="937" t="s">
        <v>924</v>
      </c>
      <c r="F488" s="938" t="s">
        <v>925</v>
      </c>
      <c r="G488" s="939" t="s">
        <v>918</v>
      </c>
      <c r="H488" s="940" t="s">
        <v>926</v>
      </c>
      <c r="I488" s="941" t="s">
        <v>211</v>
      </c>
      <c r="J488" s="197" t="s">
        <v>927</v>
      </c>
      <c r="K488" s="113"/>
      <c r="M488" s="274"/>
      <c r="N488" s="197"/>
      <c r="O488" s="197"/>
      <c r="P488" s="197"/>
      <c r="Q488" s="197"/>
      <c r="R488" s="38"/>
      <c r="S488" s="38"/>
      <c r="T488" s="38"/>
      <c r="U488" s="38"/>
      <c r="V488" s="38"/>
    </row>
    <row r="489" spans="1:22" x14ac:dyDescent="0.25">
      <c r="C489" s="943">
        <v>42602</v>
      </c>
      <c r="D489" s="942" t="s">
        <v>928</v>
      </c>
      <c r="E489" s="944">
        <v>42602</v>
      </c>
      <c r="F489" s="945">
        <v>42602</v>
      </c>
      <c r="G489" s="939" t="s">
        <v>929</v>
      </c>
      <c r="H489" s="940" t="s">
        <v>930</v>
      </c>
      <c r="I489" s="941" t="s">
        <v>918</v>
      </c>
      <c r="J489" s="197"/>
      <c r="K489" s="113"/>
      <c r="M489" s="274"/>
      <c r="N489" s="197"/>
      <c r="O489" s="197"/>
      <c r="P489" s="197"/>
      <c r="Q489" s="197"/>
      <c r="R489" s="38"/>
      <c r="S489" s="38"/>
      <c r="T489" s="38"/>
      <c r="U489" s="38"/>
      <c r="V489" s="38"/>
    </row>
    <row r="490" spans="1:22" x14ac:dyDescent="0.25">
      <c r="A490" s="486" t="s">
        <v>931</v>
      </c>
      <c r="B490" s="487" t="s">
        <v>2</v>
      </c>
      <c r="C490" s="935" t="s">
        <v>924</v>
      </c>
      <c r="D490" s="946">
        <v>42602</v>
      </c>
      <c r="E490" s="947"/>
      <c r="F490" s="938" t="s">
        <v>924</v>
      </c>
      <c r="G490" s="948">
        <v>42602</v>
      </c>
      <c r="H490" s="949">
        <v>42014</v>
      </c>
      <c r="I490" s="950">
        <v>42602</v>
      </c>
      <c r="J490" s="951">
        <v>42602</v>
      </c>
      <c r="K490" s="952">
        <v>42602</v>
      </c>
      <c r="M490" s="274"/>
      <c r="N490" s="197"/>
      <c r="O490" s="197"/>
      <c r="P490" s="197"/>
      <c r="Q490" s="197"/>
      <c r="R490" s="38"/>
      <c r="S490" s="38"/>
      <c r="T490" s="38"/>
      <c r="U490" s="38"/>
      <c r="V490" s="38"/>
    </row>
    <row r="491" spans="1:22" x14ac:dyDescent="0.25">
      <c r="A491" s="10" t="s">
        <v>23</v>
      </c>
      <c r="B491" s="13" t="s">
        <v>24</v>
      </c>
      <c r="C491" s="45">
        <v>90</v>
      </c>
      <c r="D491" s="45">
        <v>16</v>
      </c>
      <c r="E491" s="45">
        <v>8</v>
      </c>
      <c r="F491" s="45">
        <v>75</v>
      </c>
      <c r="G491" s="45">
        <v>76</v>
      </c>
      <c r="H491" s="45">
        <v>106</v>
      </c>
      <c r="I491" s="45">
        <v>75</v>
      </c>
      <c r="J491" s="959">
        <v>70</v>
      </c>
      <c r="K491" s="960">
        <v>69</v>
      </c>
      <c r="M491" s="274"/>
      <c r="N491" s="197"/>
      <c r="O491" s="197"/>
      <c r="P491" s="197"/>
      <c r="Q491" s="197"/>
      <c r="R491" s="38"/>
      <c r="S491" s="38"/>
      <c r="T491" s="38"/>
      <c r="U491" s="38"/>
      <c r="V491" s="38"/>
    </row>
    <row r="492" spans="1:22" x14ac:dyDescent="0.25">
      <c r="A492" s="274"/>
      <c r="B492" s="197"/>
      <c r="C492" s="197"/>
      <c r="D492" s="197"/>
      <c r="E492" s="197"/>
      <c r="F492" s="38"/>
      <c r="G492" s="38"/>
      <c r="H492" s="38"/>
      <c r="I492" s="38"/>
    </row>
    <row r="493" spans="1:22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5" spans="1:22" x14ac:dyDescent="0.25">
      <c r="C495" s="51" t="str">
        <f>+$B$6</f>
        <v>Beneke J</v>
      </c>
      <c r="D495" s="52" t="str">
        <f>+$B$7</f>
        <v>Vermaak D</v>
      </c>
      <c r="E495" s="53" t="str">
        <f>+$B$8</f>
        <v>Fivas M</v>
      </c>
      <c r="F495" s="95" t="str">
        <f>+$B$9</f>
        <v>Harris R</v>
      </c>
      <c r="G495" s="976" t="str">
        <f>+$B$10</f>
        <v>v Niekerk P</v>
      </c>
      <c r="H495" s="55" t="str">
        <f>+$B$11</f>
        <v>Brunette D</v>
      </c>
      <c r="I495" s="974" t="str">
        <f>+$B$12</f>
        <v>Meier H</v>
      </c>
      <c r="J495" s="3" t="str">
        <f>+$B$13</f>
        <v>Miles C</v>
      </c>
      <c r="K495" s="33" t="str">
        <f>+$B$14</f>
        <v>Gezernik R</v>
      </c>
      <c r="L495" s="96" t="str">
        <f>+$B$15</f>
        <v>Scholtz U</v>
      </c>
      <c r="M495" s="3" t="str">
        <f>+$B$16</f>
        <v>JvRensburg J</v>
      </c>
      <c r="N495" t="str">
        <f>+$B$17</f>
        <v>vEmmanis U</v>
      </c>
    </row>
    <row r="496" spans="1:22" x14ac:dyDescent="0.25">
      <c r="B496" s="976" t="str">
        <f>+$B$10</f>
        <v>v Niekerk P</v>
      </c>
      <c r="C496" s="4">
        <v>1</v>
      </c>
      <c r="F496" s="4">
        <v>5</v>
      </c>
      <c r="G496" s="50"/>
      <c r="K496" s="4">
        <v>3</v>
      </c>
      <c r="L496" s="4">
        <v>3</v>
      </c>
      <c r="M496" s="4">
        <v>2</v>
      </c>
      <c r="V496" s="38"/>
    </row>
    <row r="497" spans="22:22" x14ac:dyDescent="0.25">
      <c r="V497" s="38"/>
    </row>
    <row r="498" spans="22:22" x14ac:dyDescent="0.25">
      <c r="V498" s="38"/>
    </row>
    <row r="499" spans="22:22" x14ac:dyDescent="0.25">
      <c r="V499" s="38"/>
    </row>
    <row r="500" spans="22:22" x14ac:dyDescent="0.25">
      <c r="V500" s="38"/>
    </row>
    <row r="501" spans="22:22" x14ac:dyDescent="0.25">
      <c r="V501" s="38"/>
    </row>
    <row r="502" spans="22:22" x14ac:dyDescent="0.25">
      <c r="V502" s="38"/>
    </row>
    <row r="503" spans="22:22" x14ac:dyDescent="0.25">
      <c r="V503" s="38"/>
    </row>
    <row r="504" spans="22:22" x14ac:dyDescent="0.25">
      <c r="V504" s="38"/>
    </row>
    <row r="505" spans="22:22" x14ac:dyDescent="0.25">
      <c r="V505" s="38"/>
    </row>
    <row r="506" spans="22:22" x14ac:dyDescent="0.25">
      <c r="V506" s="38"/>
    </row>
    <row r="507" spans="22:22" x14ac:dyDescent="0.25">
      <c r="V507" s="38"/>
    </row>
    <row r="508" spans="22:22" x14ac:dyDescent="0.25">
      <c r="V508" s="38"/>
    </row>
    <row r="509" spans="22:22" x14ac:dyDescent="0.25">
      <c r="V509" s="38"/>
    </row>
    <row r="510" spans="22:22" x14ac:dyDescent="0.25">
      <c r="V510" s="38"/>
    </row>
    <row r="511" spans="22:22" x14ac:dyDescent="0.25">
      <c r="V511" s="38"/>
    </row>
    <row r="512" spans="22:22" x14ac:dyDescent="0.25">
      <c r="V512" s="38"/>
    </row>
    <row r="513" spans="1:22" x14ac:dyDescent="0.25">
      <c r="V513" s="38"/>
    </row>
    <row r="514" spans="1:22" x14ac:dyDescent="0.25">
      <c r="V514" s="38"/>
    </row>
    <row r="515" spans="1:22" x14ac:dyDescent="0.25">
      <c r="V515" s="38"/>
    </row>
    <row r="516" spans="1:22" x14ac:dyDescent="0.25">
      <c r="A516" t="s">
        <v>890</v>
      </c>
      <c r="B516" s="38"/>
      <c r="C516" s="38"/>
      <c r="D516" s="38"/>
      <c r="E516" s="38"/>
      <c r="F516" s="38"/>
      <c r="G516" s="38"/>
      <c r="H516" s="38"/>
      <c r="I516" s="38"/>
      <c r="V516" s="38"/>
    </row>
    <row r="517" spans="1:22" x14ac:dyDescent="0.25">
      <c r="A517" t="s">
        <v>887</v>
      </c>
      <c r="B517" s="38"/>
      <c r="C517" s="38"/>
      <c r="D517" s="38"/>
      <c r="E517" s="38"/>
      <c r="F517" s="38"/>
      <c r="G517" s="38"/>
      <c r="H517" s="38"/>
      <c r="I517" s="38"/>
      <c r="V517" s="38"/>
    </row>
    <row r="518" spans="1:22" x14ac:dyDescent="0.25">
      <c r="B518" s="51" t="s">
        <v>122</v>
      </c>
      <c r="C518" s="52" t="s">
        <v>136</v>
      </c>
      <c r="D518" s="53" t="s">
        <v>137</v>
      </c>
      <c r="E518" s="95" t="s">
        <v>138</v>
      </c>
      <c r="F518" s="54" t="s">
        <v>139</v>
      </c>
      <c r="G518" s="33" t="s">
        <v>143</v>
      </c>
      <c r="H518" s="96" t="s">
        <v>144</v>
      </c>
      <c r="I518" s="3" t="s">
        <v>174</v>
      </c>
      <c r="M518" s="274"/>
      <c r="N518" s="197"/>
      <c r="O518" s="197"/>
      <c r="P518" s="38"/>
      <c r="Q518" s="38"/>
      <c r="R518" s="38"/>
      <c r="S518" s="38"/>
      <c r="T518" s="38"/>
      <c r="U518" s="38"/>
      <c r="V518" s="38"/>
    </row>
    <row r="519" spans="1:22" x14ac:dyDescent="0.25">
      <c r="A519" s="95" t="s">
        <v>138</v>
      </c>
      <c r="B519" s="4">
        <v>1</v>
      </c>
      <c r="C519" s="4"/>
      <c r="D519" s="4">
        <v>5</v>
      </c>
      <c r="E519" s="889"/>
      <c r="F519" s="4"/>
      <c r="G519" s="4">
        <v>3</v>
      </c>
      <c r="H519" s="4">
        <v>3</v>
      </c>
      <c r="I519" s="4"/>
      <c r="M519" s="274"/>
      <c r="N519" s="197"/>
      <c r="O519" s="197"/>
      <c r="P519" s="38"/>
      <c r="Q519" s="38"/>
      <c r="R519" s="38"/>
      <c r="S519" s="38"/>
      <c r="T519" s="38"/>
      <c r="U519" s="38"/>
      <c r="V519" s="38"/>
    </row>
    <row r="520" spans="1:22" x14ac:dyDescent="0.25">
      <c r="A520" s="902" t="s">
        <v>212</v>
      </c>
      <c r="B520" s="203">
        <v>42342</v>
      </c>
      <c r="C520" s="38"/>
      <c r="D520" s="203">
        <v>42202</v>
      </c>
      <c r="E520" s="38"/>
      <c r="F520" s="38"/>
      <c r="G520" s="203">
        <v>42342</v>
      </c>
      <c r="H520" s="203">
        <v>42182</v>
      </c>
      <c r="I520" s="38"/>
      <c r="M520" s="274"/>
      <c r="N520" s="197"/>
      <c r="O520" s="197"/>
      <c r="P520" s="38"/>
      <c r="Q520" s="38"/>
      <c r="R520" s="38"/>
      <c r="S520" s="38"/>
      <c r="T520" s="38"/>
      <c r="U520" s="38"/>
      <c r="V520" s="38"/>
    </row>
    <row r="521" spans="1:22" x14ac:dyDescent="0.25">
      <c r="A521" s="38" t="s">
        <v>885</v>
      </c>
      <c r="B521" s="4">
        <v>0</v>
      </c>
      <c r="C521" s="38"/>
      <c r="D521" s="4">
        <v>2</v>
      </c>
      <c r="E521" s="38"/>
      <c r="F521" s="38"/>
      <c r="G521" s="4">
        <v>0</v>
      </c>
      <c r="H521" s="4">
        <v>1</v>
      </c>
      <c r="I521" s="38"/>
      <c r="M521" s="274"/>
      <c r="N521" s="197"/>
      <c r="O521" s="197"/>
      <c r="P521" s="38"/>
      <c r="Q521" s="38"/>
      <c r="R521" s="38"/>
      <c r="S521" s="38"/>
      <c r="T521" s="38"/>
      <c r="U521" s="38"/>
      <c r="V521" s="38"/>
    </row>
    <row r="522" spans="1:22" x14ac:dyDescent="0.25">
      <c r="A522" s="253" t="s">
        <v>212</v>
      </c>
      <c r="B522" s="38"/>
      <c r="C522" s="38"/>
      <c r="D522" s="203">
        <v>42342</v>
      </c>
      <c r="E522" s="38"/>
      <c r="F522" s="38"/>
      <c r="G522" s="203">
        <v>42373</v>
      </c>
      <c r="H522" s="203">
        <v>42286</v>
      </c>
      <c r="I522" s="38"/>
      <c r="M522" s="274"/>
      <c r="N522" s="197"/>
      <c r="O522" s="197"/>
      <c r="P522" s="38"/>
      <c r="Q522" s="38"/>
      <c r="R522" s="38"/>
      <c r="S522" s="38"/>
      <c r="T522" s="38"/>
      <c r="U522" s="38"/>
      <c r="V522" s="38"/>
    </row>
    <row r="523" spans="1:22" x14ac:dyDescent="0.25">
      <c r="A523" s="38" t="s">
        <v>885</v>
      </c>
      <c r="B523" s="253"/>
      <c r="C523" s="133"/>
      <c r="D523" s="4">
        <v>0</v>
      </c>
      <c r="E523" s="38"/>
      <c r="F523" s="38"/>
      <c r="G523" s="4">
        <v>0</v>
      </c>
      <c r="H523" s="4">
        <v>2</v>
      </c>
      <c r="I523" s="38"/>
      <c r="M523" s="274"/>
      <c r="N523" s="197"/>
      <c r="O523" s="197"/>
      <c r="P523" s="38"/>
      <c r="Q523" s="38"/>
      <c r="R523" s="38"/>
      <c r="S523" s="38"/>
      <c r="T523" s="38"/>
      <c r="U523" s="38"/>
      <c r="V523" s="38"/>
    </row>
    <row r="524" spans="1:22" x14ac:dyDescent="0.25">
      <c r="A524" s="253" t="s">
        <v>212</v>
      </c>
      <c r="B524" s="38"/>
      <c r="C524" s="38"/>
      <c r="D524" s="203">
        <v>42343</v>
      </c>
      <c r="E524" s="38"/>
      <c r="F524" s="38"/>
      <c r="G524" s="203">
        <v>42374</v>
      </c>
      <c r="H524" s="203">
        <v>42287</v>
      </c>
      <c r="I524" s="38"/>
      <c r="M524" s="274"/>
      <c r="N524" s="197"/>
      <c r="O524" s="197"/>
      <c r="P524" s="38"/>
      <c r="Q524" s="38"/>
      <c r="R524" s="38"/>
      <c r="S524" s="38"/>
      <c r="T524" s="38"/>
      <c r="U524" s="38"/>
      <c r="V524" s="38"/>
    </row>
    <row r="525" spans="1:22" x14ac:dyDescent="0.25">
      <c r="A525" s="253" t="s">
        <v>885</v>
      </c>
      <c r="B525" s="253"/>
      <c r="C525" s="133"/>
      <c r="D525" s="4">
        <v>0</v>
      </c>
      <c r="E525" s="38"/>
      <c r="F525" s="38"/>
      <c r="G525" s="4">
        <v>0</v>
      </c>
      <c r="H525" s="4">
        <v>2</v>
      </c>
      <c r="I525" s="38"/>
      <c r="M525" s="274"/>
      <c r="N525" s="197"/>
      <c r="O525" s="197"/>
      <c r="P525" s="38"/>
      <c r="Q525" s="38"/>
      <c r="R525" s="38"/>
      <c r="S525" s="38"/>
      <c r="T525" s="38"/>
      <c r="U525" s="38"/>
      <c r="V525" s="38"/>
    </row>
    <row r="526" spans="1:22" x14ac:dyDescent="0.25">
      <c r="A526" s="902" t="s">
        <v>212</v>
      </c>
      <c r="B526" s="38"/>
      <c r="C526" s="38"/>
      <c r="D526" s="203">
        <v>42406</v>
      </c>
      <c r="E526" s="38"/>
      <c r="F526" s="38"/>
      <c r="G526" s="38"/>
      <c r="H526" s="38"/>
      <c r="I526" s="38"/>
      <c r="M526" s="274"/>
      <c r="N526" s="197"/>
      <c r="O526" s="197"/>
      <c r="P526" s="38"/>
      <c r="Q526" s="38"/>
      <c r="R526" s="38"/>
      <c r="S526" s="38"/>
      <c r="T526" s="38"/>
      <c r="U526" s="38"/>
      <c r="V526" s="38"/>
    </row>
    <row r="527" spans="1:22" x14ac:dyDescent="0.25">
      <c r="A527" s="38" t="s">
        <v>885</v>
      </c>
      <c r="B527" s="253"/>
      <c r="C527" s="133"/>
      <c r="D527" s="4">
        <v>1</v>
      </c>
      <c r="E527" s="38"/>
      <c r="F527" s="38"/>
      <c r="G527" s="38"/>
      <c r="H527" s="38"/>
      <c r="I527" s="38"/>
      <c r="M527" s="274"/>
      <c r="N527" s="197"/>
      <c r="O527" s="197"/>
      <c r="P527" s="38"/>
      <c r="Q527" s="38"/>
      <c r="R527" s="38"/>
      <c r="S527" s="38"/>
      <c r="T527" s="38"/>
      <c r="U527" s="38"/>
      <c r="V527" s="38"/>
    </row>
    <row r="528" spans="1:22" x14ac:dyDescent="0.25">
      <c r="A528" s="253" t="s">
        <v>212</v>
      </c>
      <c r="B528" s="38"/>
      <c r="C528" s="38"/>
      <c r="D528" s="203">
        <v>42464</v>
      </c>
      <c r="E528" s="38"/>
      <c r="F528" s="38"/>
      <c r="G528" s="38"/>
      <c r="H528" s="38"/>
      <c r="I528" s="38"/>
      <c r="M528" s="274"/>
      <c r="N528" s="197"/>
      <c r="O528" s="197"/>
      <c r="P528" s="38"/>
      <c r="Q528" s="38"/>
      <c r="R528" s="38"/>
      <c r="S528" s="38"/>
      <c r="T528" s="38"/>
      <c r="U528" s="38"/>
      <c r="V528" s="38"/>
    </row>
    <row r="529" spans="1:22" x14ac:dyDescent="0.25">
      <c r="A529" s="253" t="s">
        <v>885</v>
      </c>
      <c r="B529" s="253"/>
      <c r="C529" s="133"/>
      <c r="D529" s="4">
        <v>1</v>
      </c>
      <c r="E529" s="38"/>
      <c r="F529" s="38"/>
      <c r="G529" s="38"/>
      <c r="H529" s="38"/>
      <c r="I529" s="38"/>
      <c r="M529" s="274"/>
      <c r="N529" s="197"/>
      <c r="O529" s="197"/>
      <c r="P529" s="38"/>
      <c r="Q529" s="38"/>
      <c r="R529" s="38"/>
      <c r="S529" s="38"/>
      <c r="T529" s="38"/>
      <c r="U529" s="38"/>
      <c r="V529" s="38"/>
    </row>
    <row r="530" spans="1:22" x14ac:dyDescent="0.25">
      <c r="A530" s="38"/>
      <c r="B530" s="38"/>
      <c r="C530" s="38"/>
      <c r="D530" s="38"/>
      <c r="E530" s="38"/>
      <c r="F530" s="38"/>
      <c r="G530" s="38"/>
      <c r="H530" s="38"/>
      <c r="I530" s="38"/>
      <c r="M530" s="274"/>
      <c r="N530" s="197"/>
      <c r="O530" s="197"/>
      <c r="P530" s="38"/>
      <c r="Q530" s="38"/>
      <c r="R530" s="38"/>
      <c r="S530" s="38"/>
      <c r="T530" s="38"/>
      <c r="U530" s="38"/>
      <c r="V530" s="38"/>
    </row>
    <row r="531" spans="1:22" x14ac:dyDescent="0.25">
      <c r="A531" t="s">
        <v>889</v>
      </c>
      <c r="B531" s="38"/>
      <c r="C531" s="38"/>
      <c r="D531" s="38"/>
      <c r="E531" s="38"/>
      <c r="F531" s="38"/>
      <c r="G531" s="38"/>
      <c r="H531" s="38"/>
      <c r="I531" s="38"/>
      <c r="M531" s="274"/>
      <c r="N531" s="197"/>
      <c r="O531" s="197"/>
      <c r="P531" s="38"/>
      <c r="Q531" s="38"/>
      <c r="R531" s="38"/>
      <c r="S531" s="38"/>
      <c r="T531" s="38"/>
      <c r="U531" s="38"/>
      <c r="V531" s="38"/>
    </row>
    <row r="532" spans="1:22" x14ac:dyDescent="0.25">
      <c r="A532" t="s">
        <v>888</v>
      </c>
      <c r="M532" s="274"/>
      <c r="N532" s="197"/>
      <c r="O532" s="197"/>
      <c r="P532" s="38"/>
      <c r="Q532" s="38"/>
      <c r="R532" s="38"/>
      <c r="S532" s="38"/>
      <c r="T532" s="38"/>
      <c r="U532" s="38"/>
      <c r="V532" s="38"/>
    </row>
    <row r="533" spans="1:22" x14ac:dyDescent="0.25">
      <c r="B533" s="51" t="s">
        <v>122</v>
      </c>
      <c r="C533" s="52" t="s">
        <v>136</v>
      </c>
      <c r="D533" s="53" t="s">
        <v>137</v>
      </c>
      <c r="E533" s="95" t="s">
        <v>138</v>
      </c>
      <c r="F533" s="54" t="s">
        <v>139</v>
      </c>
      <c r="G533" s="33" t="s">
        <v>143</v>
      </c>
      <c r="H533" s="96" t="s">
        <v>144</v>
      </c>
      <c r="I533" s="3" t="s">
        <v>174</v>
      </c>
      <c r="M533" s="274"/>
      <c r="N533" s="197"/>
      <c r="O533" s="197"/>
      <c r="P533" s="38"/>
      <c r="Q533" s="38"/>
      <c r="R533" s="38"/>
      <c r="S533" s="38"/>
      <c r="T533" s="38"/>
      <c r="U533" s="38"/>
      <c r="V533" s="38"/>
    </row>
    <row r="534" spans="1:22" x14ac:dyDescent="0.25">
      <c r="A534" s="95" t="s">
        <v>138</v>
      </c>
      <c r="B534" s="4">
        <v>1</v>
      </c>
      <c r="C534" s="4">
        <v>2</v>
      </c>
      <c r="D534" s="4">
        <v>1</v>
      </c>
      <c r="E534" s="889"/>
      <c r="F534" s="4"/>
      <c r="G534" s="4">
        <v>1</v>
      </c>
      <c r="H534" s="4"/>
      <c r="I534" s="4"/>
      <c r="M534" s="274"/>
      <c r="N534" s="197"/>
      <c r="O534" s="197"/>
      <c r="P534" s="38"/>
      <c r="Q534" s="38"/>
      <c r="R534" s="38"/>
      <c r="S534" s="38"/>
      <c r="T534" s="38"/>
      <c r="U534" s="38"/>
      <c r="V534" s="38"/>
    </row>
    <row r="535" spans="1:22" x14ac:dyDescent="0.25">
      <c r="A535" s="902" t="s">
        <v>212</v>
      </c>
      <c r="B535" s="901">
        <v>42343</v>
      </c>
      <c r="C535" s="203">
        <v>42406</v>
      </c>
      <c r="D535" s="203">
        <v>42224</v>
      </c>
      <c r="E535" s="38"/>
      <c r="F535" s="38"/>
      <c r="G535" s="203">
        <v>42343</v>
      </c>
      <c r="H535" s="38"/>
      <c r="I535" s="38"/>
      <c r="M535" s="274"/>
      <c r="N535" s="197"/>
      <c r="O535" s="197"/>
      <c r="P535" s="38"/>
      <c r="Q535" s="38"/>
      <c r="R535" s="38"/>
      <c r="S535" s="38"/>
      <c r="T535" s="38"/>
      <c r="U535" s="38"/>
      <c r="V535" s="38"/>
    </row>
    <row r="536" spans="1:22" x14ac:dyDescent="0.25">
      <c r="A536" s="893" t="s">
        <v>886</v>
      </c>
      <c r="B536" s="458">
        <v>-2</v>
      </c>
      <c r="C536" s="4">
        <v>-1</v>
      </c>
      <c r="D536" s="4">
        <v>0</v>
      </c>
      <c r="E536" s="38"/>
      <c r="F536" s="38"/>
      <c r="G536" s="4">
        <v>-3</v>
      </c>
      <c r="H536" s="38"/>
      <c r="I536" s="38"/>
      <c r="M536" s="274"/>
      <c r="N536" s="197"/>
      <c r="O536" s="197"/>
      <c r="P536" s="38"/>
      <c r="Q536" s="38"/>
      <c r="R536" s="38"/>
      <c r="S536" s="38"/>
      <c r="T536" s="38"/>
      <c r="U536" s="38"/>
      <c r="V536" s="38"/>
    </row>
    <row r="537" spans="1:22" x14ac:dyDescent="0.25">
      <c r="A537" s="253" t="s">
        <v>212</v>
      </c>
      <c r="B537" s="38"/>
      <c r="C537" s="203">
        <v>42548</v>
      </c>
      <c r="D537" s="38"/>
      <c r="E537" s="38"/>
      <c r="F537" s="38"/>
      <c r="G537" s="38"/>
      <c r="H537" s="38"/>
      <c r="I537" s="38"/>
      <c r="M537" s="274"/>
      <c r="N537" s="197"/>
      <c r="O537" s="197"/>
      <c r="P537" s="38"/>
      <c r="Q537" s="38"/>
      <c r="R537" s="38"/>
      <c r="S537" s="38"/>
      <c r="T537" s="38"/>
      <c r="U537" s="38"/>
      <c r="V537" s="38"/>
    </row>
    <row r="538" spans="1:22" x14ac:dyDescent="0.25">
      <c r="A538" s="893" t="s">
        <v>886</v>
      </c>
      <c r="B538" s="133"/>
      <c r="C538" s="4">
        <v>-2</v>
      </c>
      <c r="D538" s="38"/>
      <c r="E538" s="38"/>
      <c r="F538" s="38"/>
      <c r="G538" s="38"/>
      <c r="H538" s="38"/>
      <c r="I538" s="38"/>
      <c r="M538" s="274"/>
      <c r="N538" s="197"/>
      <c r="O538" s="197"/>
      <c r="P538" s="38"/>
      <c r="Q538" s="38"/>
      <c r="R538" s="38"/>
      <c r="S538" s="38"/>
      <c r="T538" s="38"/>
      <c r="U538" s="38"/>
      <c r="V538" s="38"/>
    </row>
    <row r="539" spans="1:22" x14ac:dyDescent="0.25">
      <c r="A539" s="274"/>
      <c r="B539" s="197"/>
      <c r="C539" s="197"/>
      <c r="D539" s="38"/>
      <c r="E539" s="38"/>
      <c r="F539" s="38"/>
      <c r="G539" s="38"/>
      <c r="H539" s="38"/>
      <c r="I539" s="38"/>
      <c r="M539" s="274"/>
      <c r="N539" s="197"/>
      <c r="O539" s="197"/>
      <c r="P539" s="38"/>
      <c r="Q539" s="38"/>
      <c r="R539" s="38"/>
      <c r="S539" s="38"/>
      <c r="T539" s="38"/>
      <c r="U539" s="38"/>
      <c r="V539" s="38"/>
    </row>
    <row r="540" spans="1:22" x14ac:dyDescent="0.25">
      <c r="A540" s="966" t="s">
        <v>946</v>
      </c>
      <c r="M540" s="274"/>
      <c r="N540" s="197"/>
      <c r="O540" s="197"/>
      <c r="P540" s="38"/>
      <c r="Q540" s="38"/>
      <c r="R540" s="38"/>
      <c r="S540" s="38"/>
      <c r="T540" s="38"/>
      <c r="U540" s="38"/>
      <c r="V540" s="38"/>
    </row>
    <row r="541" spans="1:22" ht="15.75" thickBot="1" x14ac:dyDescent="0.3">
      <c r="A541" t="s">
        <v>911</v>
      </c>
      <c r="M541" s="274"/>
      <c r="N541" s="197"/>
      <c r="O541" s="197"/>
      <c r="P541" s="38"/>
      <c r="Q541" s="38"/>
      <c r="R541" s="38"/>
      <c r="S541" s="38"/>
      <c r="T541" s="38"/>
      <c r="U541" s="38"/>
      <c r="V541" s="38"/>
    </row>
    <row r="542" spans="1:22" x14ac:dyDescent="0.25">
      <c r="A542" t="s">
        <v>912</v>
      </c>
      <c r="C542" s="926" t="s">
        <v>115</v>
      </c>
      <c r="D542" s="927" t="s">
        <v>913</v>
      </c>
      <c r="E542" s="928" t="s">
        <v>231</v>
      </c>
      <c r="F542" s="929" t="s">
        <v>914</v>
      </c>
      <c r="G542" s="930" t="s">
        <v>915</v>
      </c>
      <c r="H542" s="931" t="s">
        <v>895</v>
      </c>
      <c r="I542" s="932" t="s">
        <v>916</v>
      </c>
      <c r="J542" s="933" t="s">
        <v>917</v>
      </c>
      <c r="K542" s="934" t="s">
        <v>917</v>
      </c>
      <c r="M542" s="274"/>
      <c r="N542" s="197"/>
      <c r="O542" s="197"/>
      <c r="P542" s="38"/>
      <c r="Q542" s="38"/>
      <c r="R542" s="38"/>
      <c r="S542" s="38"/>
      <c r="T542" s="38"/>
      <c r="U542" s="38"/>
      <c r="V542" s="38"/>
    </row>
    <row r="543" spans="1:22" x14ac:dyDescent="0.25">
      <c r="C543" s="935" t="s">
        <v>64</v>
      </c>
      <c r="D543" s="936" t="s">
        <v>231</v>
      </c>
      <c r="E543" s="937" t="s">
        <v>918</v>
      </c>
      <c r="F543" s="938" t="s">
        <v>919</v>
      </c>
      <c r="G543" s="939" t="s">
        <v>920</v>
      </c>
      <c r="H543" s="940" t="s">
        <v>221</v>
      </c>
      <c r="I543" s="941" t="s">
        <v>921</v>
      </c>
      <c r="J543" s="197" t="s">
        <v>922</v>
      </c>
      <c r="K543" s="113" t="s">
        <v>918</v>
      </c>
      <c r="M543" s="274"/>
      <c r="N543" s="197"/>
      <c r="O543" s="197"/>
      <c r="P543" s="38"/>
      <c r="Q543" s="38"/>
      <c r="R543" s="38"/>
      <c r="S543" s="38"/>
      <c r="T543" s="38"/>
      <c r="U543" s="38"/>
      <c r="V543" s="38"/>
    </row>
    <row r="544" spans="1:22" x14ac:dyDescent="0.25">
      <c r="C544" s="935" t="s">
        <v>918</v>
      </c>
      <c r="D544" s="942" t="s">
        <v>923</v>
      </c>
      <c r="E544" s="937" t="s">
        <v>924</v>
      </c>
      <c r="F544" s="938" t="s">
        <v>925</v>
      </c>
      <c r="G544" s="939" t="s">
        <v>918</v>
      </c>
      <c r="H544" s="940" t="s">
        <v>926</v>
      </c>
      <c r="I544" s="941" t="s">
        <v>211</v>
      </c>
      <c r="J544" s="197" t="s">
        <v>927</v>
      </c>
      <c r="K544" s="113"/>
      <c r="M544" s="274"/>
      <c r="N544" s="197"/>
      <c r="O544" s="197"/>
      <c r="P544" s="38"/>
      <c r="Q544" s="38"/>
      <c r="R544" s="38"/>
      <c r="S544" s="38"/>
      <c r="T544" s="38"/>
      <c r="U544" s="38"/>
      <c r="V544" s="38"/>
    </row>
    <row r="545" spans="1:22" x14ac:dyDescent="0.25">
      <c r="C545" s="943">
        <v>42602</v>
      </c>
      <c r="D545" s="942" t="s">
        <v>928</v>
      </c>
      <c r="E545" s="944">
        <v>42602</v>
      </c>
      <c r="F545" s="945">
        <v>42602</v>
      </c>
      <c r="G545" s="939" t="s">
        <v>929</v>
      </c>
      <c r="H545" s="940" t="s">
        <v>930</v>
      </c>
      <c r="I545" s="941" t="s">
        <v>918</v>
      </c>
      <c r="J545" s="197"/>
      <c r="K545" s="113"/>
      <c r="M545" s="274"/>
      <c r="N545" s="197"/>
      <c r="O545" s="197"/>
      <c r="P545" s="38"/>
      <c r="Q545" s="38"/>
      <c r="R545" s="38"/>
      <c r="S545" s="38"/>
      <c r="T545" s="38"/>
      <c r="U545" s="38"/>
      <c r="V545" s="38"/>
    </row>
    <row r="546" spans="1:22" x14ac:dyDescent="0.25">
      <c r="A546" s="486" t="s">
        <v>931</v>
      </c>
      <c r="B546" s="487" t="s">
        <v>2</v>
      </c>
      <c r="C546" s="935" t="s">
        <v>924</v>
      </c>
      <c r="D546" s="946">
        <v>42602</v>
      </c>
      <c r="E546" s="947"/>
      <c r="F546" s="938" t="s">
        <v>924</v>
      </c>
      <c r="G546" s="948">
        <v>42602</v>
      </c>
      <c r="H546" s="949">
        <v>42014</v>
      </c>
      <c r="I546" s="950">
        <v>42602</v>
      </c>
      <c r="J546" s="951">
        <v>42602</v>
      </c>
      <c r="K546" s="952">
        <v>42602</v>
      </c>
      <c r="M546" s="274"/>
      <c r="N546" s="197"/>
      <c r="O546" s="197"/>
      <c r="P546" s="38"/>
      <c r="Q546" s="38"/>
      <c r="R546" s="38"/>
      <c r="S546" s="38"/>
      <c r="T546" s="38"/>
      <c r="U546" s="38"/>
      <c r="V546" s="38"/>
    </row>
    <row r="547" spans="1:22" x14ac:dyDescent="0.25">
      <c r="A547" s="20" t="s">
        <v>423</v>
      </c>
      <c r="B547" s="6" t="s">
        <v>40</v>
      </c>
      <c r="C547" s="249">
        <v>115</v>
      </c>
      <c r="D547" s="4">
        <v>113</v>
      </c>
      <c r="E547" s="953">
        <v>114</v>
      </c>
      <c r="F547" s="954">
        <v>35</v>
      </c>
      <c r="G547" s="955">
        <v>56</v>
      </c>
      <c r="H547" s="956">
        <v>83</v>
      </c>
      <c r="I547" s="957">
        <v>43</v>
      </c>
      <c r="J547" s="183">
        <v>96</v>
      </c>
      <c r="K547" s="586">
        <v>101</v>
      </c>
      <c r="M547" s="274"/>
      <c r="N547" s="197"/>
      <c r="O547" s="197"/>
      <c r="P547" s="38"/>
      <c r="Q547" s="38"/>
      <c r="R547" s="38"/>
      <c r="S547" s="38"/>
      <c r="T547" s="38"/>
      <c r="U547" s="38"/>
      <c r="V547" s="38"/>
    </row>
    <row r="548" spans="1:22" x14ac:dyDescent="0.25">
      <c r="A548" s="274"/>
      <c r="B548" s="197"/>
      <c r="C548" s="197"/>
      <c r="D548" s="38"/>
      <c r="E548" s="38"/>
      <c r="F548" s="38"/>
      <c r="G548" s="38"/>
      <c r="H548" s="38"/>
      <c r="I548" s="38"/>
      <c r="M548" s="274"/>
      <c r="N548" s="197"/>
      <c r="O548" s="197"/>
      <c r="P548" s="38"/>
      <c r="Q548" s="38"/>
      <c r="R548" s="38"/>
      <c r="S548" s="38"/>
      <c r="T548" s="38"/>
      <c r="U548" s="38"/>
      <c r="V548" s="38"/>
    </row>
    <row r="549" spans="1:22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V549" s="38"/>
    </row>
    <row r="550" spans="1:22" x14ac:dyDescent="0.25">
      <c r="V550" s="38"/>
    </row>
    <row r="551" spans="1:22" x14ac:dyDescent="0.25">
      <c r="C551" s="51" t="str">
        <f>+$B$6</f>
        <v>Beneke J</v>
      </c>
      <c r="D551" s="52" t="str">
        <f>+$B$7</f>
        <v>Vermaak D</v>
      </c>
      <c r="E551" s="53" t="str">
        <f>+$B$8</f>
        <v>Fivas M</v>
      </c>
      <c r="F551" s="95" t="str">
        <f>+$B$9</f>
        <v>Harris R</v>
      </c>
      <c r="G551" s="976" t="str">
        <f>+$B$10</f>
        <v>v Niekerk P</v>
      </c>
      <c r="H551" s="55" t="str">
        <f>+$B$11</f>
        <v>Brunette D</v>
      </c>
      <c r="I551" s="974" t="str">
        <f>+$B$12</f>
        <v>Meier H</v>
      </c>
      <c r="J551" s="3" t="str">
        <f>+$B$13</f>
        <v>Miles C</v>
      </c>
      <c r="K551" s="33" t="str">
        <f>+$B$14</f>
        <v>Gezernik R</v>
      </c>
      <c r="L551" s="96" t="str">
        <f>+$B$15</f>
        <v>Scholtz U</v>
      </c>
      <c r="M551" s="3" t="str">
        <f>+$B$16</f>
        <v>JvRensburg J</v>
      </c>
      <c r="N551" t="str">
        <f>+$B$17</f>
        <v>vEmmanis U</v>
      </c>
      <c r="V551" s="38"/>
    </row>
    <row r="552" spans="1:22" x14ac:dyDescent="0.25">
      <c r="B552" s="55" t="str">
        <f>+$B$11</f>
        <v>Brunette D</v>
      </c>
      <c r="H552" s="50"/>
      <c r="L552" s="4">
        <v>1</v>
      </c>
      <c r="V552" s="38"/>
    </row>
    <row r="553" spans="1:22" x14ac:dyDescent="0.25">
      <c r="V553" s="38"/>
    </row>
    <row r="554" spans="1:22" x14ac:dyDescent="0.25">
      <c r="V554" s="38"/>
    </row>
    <row r="555" spans="1:22" x14ac:dyDescent="0.25">
      <c r="V555" s="38"/>
    </row>
    <row r="556" spans="1:22" x14ac:dyDescent="0.25">
      <c r="V556" s="38"/>
    </row>
    <row r="557" spans="1:22" x14ac:dyDescent="0.25">
      <c r="V557" s="38"/>
    </row>
    <row r="558" spans="1:22" x14ac:dyDescent="0.25">
      <c r="V558" s="38"/>
    </row>
    <row r="559" spans="1:22" x14ac:dyDescent="0.25">
      <c r="V559" s="38"/>
    </row>
    <row r="560" spans="1:22" x14ac:dyDescent="0.25">
      <c r="V560" s="38"/>
    </row>
    <row r="561" spans="1:22" x14ac:dyDescent="0.25">
      <c r="V561" s="38"/>
    </row>
    <row r="562" spans="1:22" x14ac:dyDescent="0.25">
      <c r="V562" s="38"/>
    </row>
    <row r="563" spans="1:22" x14ac:dyDescent="0.25">
      <c r="V563" s="38"/>
    </row>
    <row r="564" spans="1:22" x14ac:dyDescent="0.25">
      <c r="V564" s="38"/>
    </row>
    <row r="565" spans="1:22" x14ac:dyDescent="0.25">
      <c r="M565" s="38"/>
      <c r="N565" s="38"/>
      <c r="O565" s="38"/>
      <c r="P565" s="38"/>
      <c r="Q565" s="38"/>
      <c r="R565" s="38"/>
      <c r="S565" s="38"/>
      <c r="T565" s="38"/>
      <c r="U565" s="38"/>
      <c r="V565" s="38"/>
    </row>
    <row r="566" spans="1:22" x14ac:dyDescent="0.25">
      <c r="M566" s="38"/>
      <c r="N566" s="38"/>
      <c r="O566" s="38"/>
      <c r="P566" s="38"/>
      <c r="Q566" s="38"/>
      <c r="R566" s="38"/>
      <c r="S566" s="38"/>
      <c r="T566" s="38"/>
      <c r="U566" s="38"/>
      <c r="V566" s="38"/>
    </row>
    <row r="567" spans="1:22" x14ac:dyDescent="0.25">
      <c r="M567" s="38"/>
      <c r="N567" s="38"/>
      <c r="O567" s="38"/>
      <c r="P567" s="38"/>
      <c r="Q567" s="38"/>
      <c r="R567" s="38"/>
      <c r="S567" s="38"/>
      <c r="T567" s="38"/>
      <c r="U567" s="38"/>
      <c r="V567" s="38"/>
    </row>
    <row r="568" spans="1:22" x14ac:dyDescent="0.25">
      <c r="M568" s="38"/>
      <c r="N568" s="38"/>
      <c r="O568" s="38"/>
      <c r="P568" s="38"/>
      <c r="Q568" s="38"/>
      <c r="R568" s="38"/>
      <c r="S568" s="38"/>
      <c r="T568" s="38"/>
      <c r="U568" s="38"/>
      <c r="V568" s="38"/>
    </row>
    <row r="569" spans="1:22" x14ac:dyDescent="0.25">
      <c r="V569" s="38"/>
    </row>
    <row r="570" spans="1:22" x14ac:dyDescent="0.25">
      <c r="N570" s="38"/>
      <c r="O570" s="38"/>
      <c r="P570" s="38"/>
      <c r="Q570" s="38"/>
      <c r="R570" s="38"/>
      <c r="S570" s="38"/>
      <c r="T570" s="38"/>
      <c r="U570" s="38"/>
      <c r="V570" s="38"/>
    </row>
    <row r="571" spans="1:22" x14ac:dyDescent="0.25">
      <c r="A571" t="s">
        <v>890</v>
      </c>
      <c r="B571" s="38"/>
      <c r="C571" s="38"/>
      <c r="D571" s="38"/>
      <c r="E571" s="38"/>
      <c r="F571" s="38"/>
      <c r="G571" s="38"/>
      <c r="H571" s="38"/>
      <c r="I571" s="38"/>
      <c r="N571" s="38"/>
      <c r="O571" s="38"/>
      <c r="P571" s="38"/>
      <c r="Q571" s="38"/>
      <c r="R571" s="38"/>
      <c r="S571" s="38"/>
      <c r="T571" s="38"/>
      <c r="U571" s="38"/>
      <c r="V571" s="38"/>
    </row>
    <row r="572" spans="1:22" x14ac:dyDescent="0.25">
      <c r="A572" t="s">
        <v>887</v>
      </c>
      <c r="B572" s="38"/>
      <c r="C572" s="38"/>
      <c r="D572" s="38"/>
      <c r="E572" s="38"/>
      <c r="F572" s="38"/>
      <c r="G572" s="38"/>
      <c r="H572" s="38"/>
      <c r="I572" s="38"/>
      <c r="N572" s="38"/>
      <c r="O572" s="38"/>
      <c r="P572" s="38"/>
      <c r="Q572" s="38"/>
      <c r="R572" s="38"/>
      <c r="S572" s="38"/>
      <c r="T572" s="38"/>
      <c r="U572" s="38"/>
      <c r="V572" s="38"/>
    </row>
    <row r="573" spans="1:22" x14ac:dyDescent="0.25">
      <c r="B573" s="51" t="s">
        <v>122</v>
      </c>
      <c r="C573" s="52" t="s">
        <v>136</v>
      </c>
      <c r="D573" s="53" t="s">
        <v>137</v>
      </c>
      <c r="E573" s="95" t="s">
        <v>138</v>
      </c>
      <c r="F573" s="54" t="s">
        <v>139</v>
      </c>
      <c r="G573" s="33" t="s">
        <v>143</v>
      </c>
      <c r="H573" s="96" t="s">
        <v>144</v>
      </c>
      <c r="I573" s="3" t="s">
        <v>174</v>
      </c>
      <c r="N573" s="38"/>
      <c r="O573" s="38"/>
      <c r="P573" s="38"/>
      <c r="Q573" s="38"/>
      <c r="R573" s="38"/>
      <c r="S573" s="38"/>
      <c r="T573" s="38"/>
      <c r="U573" s="38"/>
      <c r="V573" s="38"/>
    </row>
    <row r="574" spans="1:22" x14ac:dyDescent="0.25">
      <c r="A574" s="54" t="s">
        <v>139</v>
      </c>
      <c r="B574" s="4"/>
      <c r="C574" s="4"/>
      <c r="D574" s="4"/>
      <c r="E574" s="4"/>
      <c r="F574" s="889"/>
      <c r="G574" s="4"/>
      <c r="H574" s="4">
        <v>1</v>
      </c>
      <c r="I574" s="4"/>
      <c r="N574" s="38"/>
      <c r="O574" s="38"/>
      <c r="P574" s="38"/>
      <c r="Q574" s="38"/>
      <c r="R574" s="38"/>
      <c r="S574" s="38"/>
      <c r="T574" s="38"/>
      <c r="U574" s="38"/>
      <c r="V574" s="38"/>
    </row>
    <row r="575" spans="1:22" x14ac:dyDescent="0.25">
      <c r="A575" s="902" t="s">
        <v>212</v>
      </c>
      <c r="B575" s="38"/>
      <c r="C575" s="38"/>
      <c r="D575" s="38"/>
      <c r="E575" s="38"/>
      <c r="F575" s="38"/>
      <c r="G575" s="38"/>
      <c r="H575" s="4"/>
      <c r="I575" s="38"/>
      <c r="N575" s="38"/>
      <c r="O575" s="38"/>
      <c r="P575" s="38"/>
      <c r="Q575" s="38"/>
      <c r="R575" s="38"/>
      <c r="S575" s="38"/>
      <c r="T575" s="38"/>
      <c r="U575" s="38"/>
      <c r="V575" s="38"/>
    </row>
    <row r="576" spans="1:22" x14ac:dyDescent="0.25">
      <c r="A576" s="253" t="s">
        <v>885</v>
      </c>
      <c r="B576" s="253"/>
      <c r="C576" s="253"/>
      <c r="D576" s="253"/>
      <c r="E576" s="253"/>
      <c r="F576" s="253"/>
      <c r="G576" s="253"/>
      <c r="H576" s="4"/>
      <c r="I576" s="38"/>
      <c r="N576" s="38"/>
      <c r="O576" s="38"/>
      <c r="P576" s="38"/>
      <c r="Q576" s="38"/>
      <c r="R576" s="38"/>
      <c r="S576" s="38"/>
      <c r="T576" s="38"/>
      <c r="U576" s="38"/>
      <c r="V576" s="38"/>
    </row>
    <row r="577" spans="1:22" x14ac:dyDescent="0.25">
      <c r="A577" s="38"/>
      <c r="B577" s="38"/>
      <c r="C577" s="38"/>
      <c r="D577" s="38"/>
      <c r="E577" s="38"/>
      <c r="F577" s="38"/>
      <c r="G577" s="38"/>
      <c r="H577" s="38"/>
      <c r="I577" s="38"/>
      <c r="N577" s="38"/>
      <c r="O577" s="38"/>
      <c r="P577" s="38"/>
      <c r="Q577" s="38"/>
      <c r="R577" s="38"/>
      <c r="S577" s="38"/>
      <c r="T577" s="38"/>
      <c r="U577" s="38"/>
      <c r="V577" s="38"/>
    </row>
    <row r="578" spans="1:22" x14ac:dyDescent="0.25">
      <c r="A578" t="s">
        <v>889</v>
      </c>
      <c r="N578" s="38"/>
      <c r="O578" s="38"/>
      <c r="P578" s="38"/>
      <c r="Q578" s="38"/>
      <c r="R578" s="38"/>
      <c r="S578" s="38"/>
      <c r="T578" s="38"/>
      <c r="U578" s="38"/>
      <c r="V578" s="38"/>
    </row>
    <row r="579" spans="1:22" x14ac:dyDescent="0.25">
      <c r="A579" t="s">
        <v>888</v>
      </c>
      <c r="N579" s="38"/>
      <c r="O579" s="38"/>
      <c r="P579" s="38"/>
      <c r="Q579" s="38"/>
      <c r="R579" s="38"/>
      <c r="S579" s="38"/>
      <c r="T579" s="38"/>
      <c r="U579" s="38"/>
      <c r="V579" s="38"/>
    </row>
    <row r="580" spans="1:22" x14ac:dyDescent="0.25">
      <c r="B580" s="51" t="s">
        <v>122</v>
      </c>
      <c r="C580" s="52" t="s">
        <v>136</v>
      </c>
      <c r="D580" s="53" t="s">
        <v>137</v>
      </c>
      <c r="E580" s="95" t="s">
        <v>138</v>
      </c>
      <c r="F580" s="54" t="s">
        <v>139</v>
      </c>
      <c r="G580" s="33" t="s">
        <v>143</v>
      </c>
      <c r="H580" s="96" t="s">
        <v>144</v>
      </c>
      <c r="I580" s="3" t="s">
        <v>174</v>
      </c>
      <c r="N580" s="38"/>
      <c r="O580" s="38"/>
      <c r="P580" s="38"/>
      <c r="Q580" s="38"/>
      <c r="R580" s="38"/>
      <c r="S580" s="38"/>
      <c r="T580" s="38"/>
      <c r="U580" s="38"/>
      <c r="V580" s="38"/>
    </row>
    <row r="581" spans="1:22" x14ac:dyDescent="0.25">
      <c r="A581" s="54" t="s">
        <v>139</v>
      </c>
      <c r="B581" s="4"/>
      <c r="C581" s="4">
        <v>1</v>
      </c>
      <c r="D581" s="4">
        <v>2</v>
      </c>
      <c r="E581" s="4"/>
      <c r="F581" s="889"/>
      <c r="G581" s="4"/>
      <c r="H581" s="4">
        <v>1</v>
      </c>
      <c r="I581" s="4"/>
      <c r="N581" s="38"/>
      <c r="O581" s="38"/>
      <c r="P581" s="38"/>
      <c r="Q581" s="38"/>
      <c r="R581" s="38"/>
      <c r="S581" s="38"/>
      <c r="T581" s="38"/>
      <c r="U581" s="38"/>
      <c r="V581" s="38"/>
    </row>
    <row r="582" spans="1:22" x14ac:dyDescent="0.25">
      <c r="A582" s="902" t="s">
        <v>212</v>
      </c>
      <c r="B582" s="38"/>
      <c r="C582" s="901">
        <v>42399</v>
      </c>
      <c r="D582" s="203">
        <v>42398</v>
      </c>
      <c r="E582" s="38"/>
      <c r="F582" s="38"/>
      <c r="G582" s="38"/>
      <c r="H582" s="203">
        <v>42119</v>
      </c>
      <c r="I582" s="38"/>
      <c r="N582" s="38"/>
      <c r="O582" s="38"/>
      <c r="P582" s="38"/>
      <c r="Q582" s="38"/>
      <c r="R582" s="38"/>
      <c r="S582" s="38"/>
      <c r="T582" s="38"/>
      <c r="U582" s="38"/>
      <c r="V582" s="38"/>
    </row>
    <row r="583" spans="1:22" x14ac:dyDescent="0.25">
      <c r="A583" s="893" t="s">
        <v>886</v>
      </c>
      <c r="B583" s="133"/>
      <c r="C583" s="458">
        <v>0</v>
      </c>
      <c r="D583" s="4">
        <v>0</v>
      </c>
      <c r="E583" s="38"/>
      <c r="F583" s="38"/>
      <c r="G583" s="38"/>
      <c r="H583" s="4">
        <v>-1</v>
      </c>
      <c r="I583" s="38"/>
      <c r="N583" s="38"/>
      <c r="O583" s="38"/>
      <c r="P583" s="38"/>
      <c r="Q583" s="38"/>
      <c r="R583" s="38"/>
      <c r="S583" s="38"/>
      <c r="T583" s="38"/>
      <c r="U583" s="38"/>
      <c r="V583" s="38"/>
    </row>
    <row r="584" spans="1:22" x14ac:dyDescent="0.25">
      <c r="A584" s="253" t="s">
        <v>212</v>
      </c>
      <c r="B584" s="38"/>
      <c r="C584" s="38"/>
      <c r="D584" s="203">
        <v>42399</v>
      </c>
      <c r="E584" s="38"/>
      <c r="F584" s="38"/>
      <c r="G584" s="38"/>
      <c r="H584" s="38"/>
      <c r="I584" s="38"/>
      <c r="N584" s="38"/>
      <c r="O584" s="38"/>
      <c r="P584" s="38"/>
      <c r="Q584" s="38"/>
      <c r="R584" s="38"/>
      <c r="S584" s="38"/>
      <c r="T584" s="38"/>
      <c r="U584" s="38"/>
      <c r="V584" s="38"/>
    </row>
    <row r="585" spans="1:22" x14ac:dyDescent="0.25">
      <c r="A585" s="893" t="s">
        <v>886</v>
      </c>
      <c r="B585" s="253"/>
      <c r="C585" s="133"/>
      <c r="D585" s="4">
        <v>0</v>
      </c>
      <c r="E585" s="38"/>
      <c r="F585" s="38"/>
      <c r="G585" s="38"/>
      <c r="H585" s="38"/>
      <c r="I585" s="38"/>
      <c r="N585" s="38"/>
      <c r="O585" s="38"/>
      <c r="P585" s="38"/>
      <c r="Q585" s="38"/>
      <c r="R585" s="38"/>
      <c r="S585" s="38"/>
      <c r="T585" s="38"/>
      <c r="U585" s="38"/>
      <c r="V585" s="38"/>
    </row>
    <row r="586" spans="1:22" x14ac:dyDescent="0.25">
      <c r="A586" s="274"/>
      <c r="B586" s="197"/>
      <c r="C586" s="197"/>
      <c r="D586" s="197"/>
      <c r="E586" s="38"/>
      <c r="F586" s="38"/>
      <c r="G586" s="38"/>
      <c r="H586" s="38"/>
      <c r="I586" s="38"/>
      <c r="N586" s="38"/>
      <c r="O586" s="38"/>
      <c r="P586" s="38"/>
      <c r="Q586" s="38"/>
      <c r="R586" s="38"/>
      <c r="S586" s="38"/>
      <c r="T586" s="38"/>
      <c r="U586" s="38"/>
      <c r="V586" s="38"/>
    </row>
    <row r="587" spans="1:22" x14ac:dyDescent="0.25">
      <c r="A587" s="966" t="s">
        <v>946</v>
      </c>
      <c r="N587" s="38"/>
      <c r="O587" s="38"/>
      <c r="P587" s="38"/>
      <c r="Q587" s="38"/>
      <c r="R587" s="38"/>
      <c r="S587" s="38"/>
      <c r="T587" s="38"/>
      <c r="U587" s="38"/>
      <c r="V587" s="38"/>
    </row>
    <row r="588" spans="1:22" ht="15.75" thickBot="1" x14ac:dyDescent="0.3">
      <c r="A588" t="s">
        <v>911</v>
      </c>
      <c r="N588" s="38"/>
      <c r="O588" s="38"/>
      <c r="P588" s="38"/>
      <c r="Q588" s="38"/>
      <c r="R588" s="38"/>
      <c r="S588" s="38"/>
      <c r="T588" s="38"/>
      <c r="U588" s="38"/>
      <c r="V588" s="38"/>
    </row>
    <row r="589" spans="1:22" x14ac:dyDescent="0.25">
      <c r="A589" t="s">
        <v>912</v>
      </c>
      <c r="C589" s="926" t="s">
        <v>115</v>
      </c>
      <c r="D589" s="927" t="s">
        <v>913</v>
      </c>
      <c r="E589" s="928" t="s">
        <v>231</v>
      </c>
      <c r="F589" s="929" t="s">
        <v>914</v>
      </c>
      <c r="G589" s="930" t="s">
        <v>915</v>
      </c>
      <c r="H589" s="931" t="s">
        <v>895</v>
      </c>
      <c r="I589" s="932" t="s">
        <v>916</v>
      </c>
      <c r="J589" s="933" t="s">
        <v>917</v>
      </c>
      <c r="K589" s="934" t="s">
        <v>917</v>
      </c>
      <c r="N589" s="38"/>
      <c r="O589" s="38"/>
      <c r="P589" s="38"/>
      <c r="Q589" s="38"/>
      <c r="R589" s="38"/>
      <c r="S589" s="38"/>
      <c r="T589" s="38"/>
      <c r="U589" s="38"/>
      <c r="V589" s="38"/>
    </row>
    <row r="590" spans="1:22" x14ac:dyDescent="0.25">
      <c r="C590" s="935" t="s">
        <v>64</v>
      </c>
      <c r="D590" s="936" t="s">
        <v>231</v>
      </c>
      <c r="E590" s="937" t="s">
        <v>918</v>
      </c>
      <c r="F590" s="938" t="s">
        <v>919</v>
      </c>
      <c r="G590" s="939" t="s">
        <v>920</v>
      </c>
      <c r="H590" s="940" t="s">
        <v>221</v>
      </c>
      <c r="I590" s="941" t="s">
        <v>921</v>
      </c>
      <c r="J590" s="197" t="s">
        <v>922</v>
      </c>
      <c r="K590" s="113" t="s">
        <v>918</v>
      </c>
      <c r="N590" s="38"/>
      <c r="O590" s="38"/>
      <c r="P590" s="38"/>
      <c r="Q590" s="38"/>
      <c r="R590" s="38"/>
      <c r="S590" s="38"/>
      <c r="T590" s="38"/>
      <c r="U590" s="38"/>
      <c r="V590" s="38"/>
    </row>
    <row r="591" spans="1:22" x14ac:dyDescent="0.25">
      <c r="C591" s="935" t="s">
        <v>918</v>
      </c>
      <c r="D591" s="942" t="s">
        <v>923</v>
      </c>
      <c r="E591" s="937" t="s">
        <v>924</v>
      </c>
      <c r="F591" s="938" t="s">
        <v>925</v>
      </c>
      <c r="G591" s="939" t="s">
        <v>918</v>
      </c>
      <c r="H591" s="940" t="s">
        <v>926</v>
      </c>
      <c r="I591" s="941" t="s">
        <v>211</v>
      </c>
      <c r="J591" s="197" t="s">
        <v>927</v>
      </c>
      <c r="K591" s="113"/>
      <c r="N591" s="38"/>
      <c r="O591" s="38"/>
      <c r="P591" s="38"/>
      <c r="Q591" s="38"/>
      <c r="R591" s="38"/>
      <c r="S591" s="38"/>
      <c r="T591" s="38"/>
      <c r="U591" s="38"/>
      <c r="V591" s="38"/>
    </row>
    <row r="592" spans="1:22" x14ac:dyDescent="0.25">
      <c r="C592" s="943">
        <v>42602</v>
      </c>
      <c r="D592" s="942" t="s">
        <v>928</v>
      </c>
      <c r="E592" s="944">
        <v>42602</v>
      </c>
      <c r="F592" s="945">
        <v>42602</v>
      </c>
      <c r="G592" s="939" t="s">
        <v>929</v>
      </c>
      <c r="H592" s="940" t="s">
        <v>930</v>
      </c>
      <c r="I592" s="941" t="s">
        <v>918</v>
      </c>
      <c r="J592" s="197"/>
      <c r="K592" s="113"/>
      <c r="N592" s="38"/>
      <c r="O592" s="38"/>
      <c r="P592" s="38"/>
      <c r="Q592" s="38"/>
      <c r="R592" s="38"/>
      <c r="S592" s="38"/>
      <c r="T592" s="38"/>
      <c r="U592" s="38"/>
      <c r="V592" s="38"/>
    </row>
    <row r="593" spans="1:22" x14ac:dyDescent="0.25">
      <c r="A593" s="486" t="s">
        <v>931</v>
      </c>
      <c r="B593" s="487" t="s">
        <v>2</v>
      </c>
      <c r="C593" s="935" t="s">
        <v>924</v>
      </c>
      <c r="D593" s="946">
        <v>42602</v>
      </c>
      <c r="E593" s="947"/>
      <c r="F593" s="938" t="s">
        <v>924</v>
      </c>
      <c r="G593" s="948">
        <v>42602</v>
      </c>
      <c r="H593" s="949">
        <v>42014</v>
      </c>
      <c r="I593" s="950">
        <v>42602</v>
      </c>
      <c r="J593" s="951">
        <v>42602</v>
      </c>
      <c r="K593" s="952">
        <v>42602</v>
      </c>
      <c r="N593" s="38"/>
      <c r="O593" s="38"/>
      <c r="P593" s="38"/>
      <c r="Q593" s="38"/>
      <c r="R593" s="38"/>
      <c r="S593" s="38"/>
      <c r="T593" s="38"/>
      <c r="U593" s="38"/>
      <c r="V593" s="38"/>
    </row>
    <row r="594" spans="1:22" x14ac:dyDescent="0.25">
      <c r="A594" s="20" t="s">
        <v>6</v>
      </c>
      <c r="B594" s="13" t="s">
        <v>7</v>
      </c>
      <c r="C594" s="249">
        <v>117</v>
      </c>
      <c r="D594" s="4">
        <v>32</v>
      </c>
      <c r="E594" s="953">
        <v>53</v>
      </c>
      <c r="F594" s="954">
        <v>47</v>
      </c>
      <c r="G594" s="955">
        <v>97</v>
      </c>
      <c r="H594" s="956">
        <v>14</v>
      </c>
      <c r="I594" s="957">
        <v>2</v>
      </c>
      <c r="J594" s="183">
        <v>58</v>
      </c>
      <c r="K594" s="586">
        <v>52</v>
      </c>
      <c r="N594" s="38"/>
      <c r="O594" s="38"/>
      <c r="P594" s="38"/>
      <c r="Q594" s="38"/>
      <c r="R594" s="38"/>
      <c r="S594" s="38"/>
      <c r="T594" s="38"/>
      <c r="U594" s="38"/>
      <c r="V594" s="38"/>
    </row>
    <row r="595" spans="1:22" x14ac:dyDescent="0.25">
      <c r="N595" s="38"/>
      <c r="O595" s="38"/>
      <c r="P595" s="38"/>
      <c r="Q595" s="38"/>
      <c r="R595" s="38"/>
      <c r="S595" s="38"/>
      <c r="T595" s="38"/>
      <c r="U595" s="38"/>
      <c r="V595" s="38"/>
    </row>
    <row r="596" spans="1:22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V596" s="38"/>
    </row>
    <row r="597" spans="1:22" x14ac:dyDescent="0.25">
      <c r="V597" s="38"/>
    </row>
    <row r="598" spans="1:22" x14ac:dyDescent="0.25">
      <c r="C598" s="51" t="str">
        <f>+$B$6</f>
        <v>Beneke J</v>
      </c>
      <c r="D598" s="52" t="str">
        <f>+$B$7</f>
        <v>Vermaak D</v>
      </c>
      <c r="E598" s="53" t="str">
        <f>+$B$8</f>
        <v>Fivas M</v>
      </c>
      <c r="F598" s="95" t="str">
        <f>+$B$9</f>
        <v>Harris R</v>
      </c>
      <c r="G598" s="976" t="str">
        <f>+$B$10</f>
        <v>v Niekerk P</v>
      </c>
      <c r="H598" s="55" t="str">
        <f>+$B$11</f>
        <v>Brunette D</v>
      </c>
      <c r="I598" s="974" t="str">
        <f>+$B$12</f>
        <v>Meier H</v>
      </c>
      <c r="J598" s="3" t="str">
        <f>+$B$13</f>
        <v>Miles C</v>
      </c>
      <c r="K598" s="33" t="str">
        <f>+$B$14</f>
        <v>Gezernik R</v>
      </c>
      <c r="L598" s="96" t="str">
        <f>+$B$15</f>
        <v>Scholtz U</v>
      </c>
      <c r="M598" s="3" t="str">
        <f>+$B$16</f>
        <v>JvRensburg J</v>
      </c>
      <c r="N598" t="str">
        <f>+$B$17</f>
        <v>vEmmanis U</v>
      </c>
      <c r="V598" s="38"/>
    </row>
    <row r="599" spans="1:22" x14ac:dyDescent="0.25">
      <c r="B599" s="33" t="str">
        <f>+$B$14</f>
        <v>Gezernik R</v>
      </c>
      <c r="C599" s="4">
        <v>1</v>
      </c>
      <c r="E599" s="4">
        <v>3</v>
      </c>
      <c r="F599" s="4">
        <v>2</v>
      </c>
      <c r="G599" s="4">
        <v>1</v>
      </c>
      <c r="K599" s="50"/>
      <c r="L599" s="4">
        <v>1</v>
      </c>
      <c r="N599" s="458">
        <v>2</v>
      </c>
      <c r="V599" s="38"/>
    </row>
    <row r="600" spans="1:22" x14ac:dyDescent="0.25">
      <c r="V600" s="38"/>
    </row>
    <row r="601" spans="1:22" x14ac:dyDescent="0.25">
      <c r="V601" s="38"/>
    </row>
    <row r="602" spans="1:22" x14ac:dyDescent="0.25">
      <c r="V602" s="38"/>
    </row>
    <row r="603" spans="1:22" x14ac:dyDescent="0.25">
      <c r="V603" s="38"/>
    </row>
    <row r="604" spans="1:22" x14ac:dyDescent="0.25">
      <c r="V604" s="38"/>
    </row>
    <row r="605" spans="1:22" x14ac:dyDescent="0.25">
      <c r="V605" s="38"/>
    </row>
    <row r="606" spans="1:22" x14ac:dyDescent="0.25">
      <c r="V606" s="38"/>
    </row>
    <row r="607" spans="1:22" x14ac:dyDescent="0.25">
      <c r="V607" s="38"/>
    </row>
    <row r="608" spans="1:22" x14ac:dyDescent="0.25">
      <c r="V608" s="38"/>
    </row>
    <row r="609" spans="1:22" x14ac:dyDescent="0.25">
      <c r="V609" s="38"/>
    </row>
    <row r="610" spans="1:22" x14ac:dyDescent="0.25">
      <c r="L610" t="s">
        <v>883</v>
      </c>
      <c r="V610" s="38"/>
    </row>
    <row r="611" spans="1:22" x14ac:dyDescent="0.25">
      <c r="V611" s="38"/>
    </row>
    <row r="612" spans="1:22" x14ac:dyDescent="0.25">
      <c r="V612" s="38"/>
    </row>
    <row r="613" spans="1:22" x14ac:dyDescent="0.25">
      <c r="V613" s="38"/>
    </row>
    <row r="614" spans="1:22" x14ac:dyDescent="0.25">
      <c r="V614" s="38"/>
    </row>
    <row r="615" spans="1:22" x14ac:dyDescent="0.25">
      <c r="V615" s="38"/>
    </row>
    <row r="616" spans="1:22" x14ac:dyDescent="0.25">
      <c r="V616" s="38"/>
    </row>
    <row r="617" spans="1:22" x14ac:dyDescent="0.25">
      <c r="V617" s="38"/>
    </row>
    <row r="618" spans="1:22" x14ac:dyDescent="0.25">
      <c r="V618" s="38"/>
    </row>
    <row r="619" spans="1:22" x14ac:dyDescent="0.25">
      <c r="A619" t="s">
        <v>890</v>
      </c>
      <c r="B619" s="38"/>
      <c r="C619" s="38"/>
      <c r="D619" s="38"/>
      <c r="E619" s="38"/>
      <c r="F619" s="38"/>
      <c r="G619" s="38"/>
      <c r="H619" s="38"/>
      <c r="I619" s="38"/>
      <c r="V619" s="38"/>
    </row>
    <row r="620" spans="1:22" x14ac:dyDescent="0.25">
      <c r="A620" t="s">
        <v>887</v>
      </c>
      <c r="B620" s="38"/>
      <c r="C620" s="38"/>
      <c r="D620" s="38"/>
      <c r="E620" s="38"/>
      <c r="F620" s="38"/>
      <c r="G620" s="38"/>
      <c r="H620" s="38"/>
      <c r="I620" s="38"/>
      <c r="V620" s="38"/>
    </row>
    <row r="621" spans="1:22" x14ac:dyDescent="0.25">
      <c r="B621" s="51" t="s">
        <v>122</v>
      </c>
      <c r="C621" s="52" t="s">
        <v>136</v>
      </c>
      <c r="D621" s="53" t="s">
        <v>137</v>
      </c>
      <c r="E621" s="95" t="s">
        <v>138</v>
      </c>
      <c r="F621" s="54" t="s">
        <v>139</v>
      </c>
      <c r="G621" s="33" t="s">
        <v>143</v>
      </c>
      <c r="H621" s="96" t="s">
        <v>144</v>
      </c>
      <c r="I621" s="3" t="s">
        <v>174</v>
      </c>
      <c r="V621" s="38"/>
    </row>
    <row r="622" spans="1:22" x14ac:dyDescent="0.25">
      <c r="A622" s="33" t="s">
        <v>143</v>
      </c>
      <c r="B622" s="4">
        <v>1</v>
      </c>
      <c r="C622" s="4">
        <v>2</v>
      </c>
      <c r="D622" s="4">
        <v>2</v>
      </c>
      <c r="E622" s="4">
        <v>1</v>
      </c>
      <c r="F622" s="4"/>
      <c r="G622" s="889"/>
      <c r="H622" s="4">
        <v>1</v>
      </c>
      <c r="I622" s="4">
        <v>2</v>
      </c>
      <c r="V622" s="38"/>
    </row>
    <row r="623" spans="1:22" x14ac:dyDescent="0.25">
      <c r="A623" s="902" t="s">
        <v>212</v>
      </c>
      <c r="B623" s="203">
        <v>42343</v>
      </c>
      <c r="C623" s="203">
        <v>42035</v>
      </c>
      <c r="D623" s="203">
        <v>42342</v>
      </c>
      <c r="E623" s="203">
        <v>42343</v>
      </c>
      <c r="F623" s="38"/>
      <c r="G623" s="38"/>
      <c r="H623" s="203">
        <v>42399</v>
      </c>
      <c r="I623" s="203">
        <v>42420</v>
      </c>
      <c r="V623" s="38"/>
    </row>
    <row r="624" spans="1:22" x14ac:dyDescent="0.25">
      <c r="A624" s="38" t="s">
        <v>885</v>
      </c>
      <c r="B624" s="4">
        <v>2</v>
      </c>
      <c r="C624" s="4">
        <v>1</v>
      </c>
      <c r="D624" s="4">
        <v>2</v>
      </c>
      <c r="E624" s="4">
        <v>3</v>
      </c>
      <c r="F624" s="38"/>
      <c r="G624" s="38"/>
      <c r="H624" s="4">
        <v>0</v>
      </c>
      <c r="I624" s="4">
        <v>0</v>
      </c>
      <c r="V624" s="38"/>
    </row>
    <row r="625" spans="1:22" x14ac:dyDescent="0.25">
      <c r="A625" s="253" t="s">
        <v>212</v>
      </c>
      <c r="B625" s="38"/>
      <c r="C625" s="203">
        <v>42161</v>
      </c>
      <c r="D625" s="203">
        <v>42343</v>
      </c>
      <c r="E625" s="38"/>
      <c r="F625" s="38"/>
      <c r="G625" s="38"/>
      <c r="H625" s="38"/>
      <c r="I625" s="4"/>
      <c r="V625" s="38"/>
    </row>
    <row r="626" spans="1:22" x14ac:dyDescent="0.25">
      <c r="A626" s="253" t="s">
        <v>885</v>
      </c>
      <c r="B626" s="133"/>
      <c r="C626" s="4">
        <v>0</v>
      </c>
      <c r="D626" s="4">
        <v>2</v>
      </c>
      <c r="E626" s="38"/>
      <c r="F626" s="38"/>
      <c r="G626" s="38"/>
      <c r="H626" s="38"/>
      <c r="I626" s="4"/>
      <c r="V626" s="38"/>
    </row>
    <row r="627" spans="1:22" x14ac:dyDescent="0.25">
      <c r="A627" s="38"/>
      <c r="B627" s="38"/>
      <c r="C627" s="203">
        <v>42548</v>
      </c>
      <c r="D627" s="38"/>
      <c r="E627" s="38"/>
      <c r="F627" s="38"/>
      <c r="G627" s="38"/>
      <c r="H627" s="38"/>
      <c r="I627" s="38"/>
      <c r="V627" s="38"/>
    </row>
    <row r="628" spans="1:22" x14ac:dyDescent="0.25">
      <c r="A628" s="38"/>
      <c r="B628" s="38"/>
      <c r="C628" s="4">
        <v>1</v>
      </c>
      <c r="D628" s="38"/>
      <c r="E628" s="38"/>
      <c r="F628" s="38"/>
      <c r="G628" s="38"/>
      <c r="H628" s="38"/>
      <c r="I628" s="38"/>
      <c r="V628" s="38"/>
    </row>
    <row r="629" spans="1:22" x14ac:dyDescent="0.25">
      <c r="M629" s="274"/>
      <c r="N629" s="197"/>
      <c r="O629" s="197"/>
      <c r="P629" s="38"/>
      <c r="Q629" s="38"/>
      <c r="R629" s="38"/>
      <c r="S629" s="38"/>
      <c r="T629" s="38"/>
      <c r="U629" s="38"/>
      <c r="V629" s="38"/>
    </row>
    <row r="630" spans="1:22" x14ac:dyDescent="0.25">
      <c r="A630" t="s">
        <v>889</v>
      </c>
      <c r="B630" s="38"/>
      <c r="C630" s="38"/>
      <c r="D630" s="38"/>
      <c r="E630" s="38"/>
      <c r="F630" s="38"/>
      <c r="G630" s="38"/>
      <c r="H630" s="38"/>
      <c r="I630" s="38"/>
      <c r="M630" s="274"/>
      <c r="N630" s="197"/>
      <c r="O630" s="197"/>
      <c r="P630" s="38"/>
      <c r="Q630" s="38"/>
      <c r="R630" s="38"/>
      <c r="S630" s="38"/>
      <c r="T630" s="38"/>
      <c r="U630" s="38"/>
      <c r="V630" s="38"/>
    </row>
    <row r="631" spans="1:22" x14ac:dyDescent="0.25">
      <c r="A631" t="s">
        <v>888</v>
      </c>
      <c r="M631" s="274"/>
      <c r="N631" s="197"/>
      <c r="O631" s="197"/>
      <c r="P631" s="38"/>
      <c r="Q631" s="38"/>
      <c r="R631" s="38"/>
      <c r="S631" s="38"/>
      <c r="T631" s="38"/>
      <c r="U631" s="38"/>
      <c r="V631" s="38"/>
    </row>
    <row r="632" spans="1:22" x14ac:dyDescent="0.25">
      <c r="B632" s="51" t="s">
        <v>122</v>
      </c>
      <c r="C632" s="52" t="s">
        <v>136</v>
      </c>
      <c r="D632" s="53" t="s">
        <v>137</v>
      </c>
      <c r="E632" s="95" t="s">
        <v>138</v>
      </c>
      <c r="F632" s="54" t="s">
        <v>139</v>
      </c>
      <c r="G632" s="33" t="s">
        <v>143</v>
      </c>
      <c r="H632" s="96" t="s">
        <v>144</v>
      </c>
      <c r="I632" s="3" t="s">
        <v>174</v>
      </c>
      <c r="M632" s="274"/>
      <c r="N632" s="197"/>
      <c r="O632" s="197"/>
      <c r="P632" s="38"/>
      <c r="Q632" s="38"/>
      <c r="R632" s="38"/>
      <c r="S632" s="38"/>
      <c r="T632" s="38"/>
      <c r="U632" s="38"/>
      <c r="V632" s="38"/>
    </row>
    <row r="633" spans="1:22" x14ac:dyDescent="0.25">
      <c r="A633" s="905" t="s">
        <v>143</v>
      </c>
      <c r="B633" s="4">
        <v>1</v>
      </c>
      <c r="C633" s="4">
        <v>9</v>
      </c>
      <c r="D633" s="4">
        <v>3</v>
      </c>
      <c r="E633" s="4">
        <v>3</v>
      </c>
      <c r="F633" s="4"/>
      <c r="G633" s="889"/>
      <c r="H633" s="4">
        <v>2</v>
      </c>
      <c r="I633" s="4"/>
      <c r="M633" s="274"/>
      <c r="N633" s="197"/>
      <c r="O633" s="197"/>
      <c r="P633" s="38"/>
      <c r="Q633" s="38"/>
      <c r="R633" s="38"/>
      <c r="S633" s="38"/>
      <c r="T633" s="38"/>
      <c r="U633" s="38"/>
      <c r="V633" s="38"/>
    </row>
    <row r="634" spans="1:22" x14ac:dyDescent="0.25">
      <c r="A634" s="902" t="s">
        <v>212</v>
      </c>
      <c r="B634" s="901">
        <v>42342</v>
      </c>
      <c r="C634" s="203">
        <v>42014</v>
      </c>
      <c r="D634" s="203">
        <v>42140</v>
      </c>
      <c r="E634" s="203">
        <v>42342</v>
      </c>
      <c r="F634" s="38"/>
      <c r="G634" s="38"/>
      <c r="H634" s="203">
        <v>42182</v>
      </c>
      <c r="I634" s="38"/>
      <c r="M634" s="274"/>
      <c r="N634" s="197"/>
      <c r="O634" s="197"/>
      <c r="P634" s="38"/>
      <c r="Q634" s="38"/>
      <c r="R634" s="38"/>
      <c r="S634" s="38"/>
      <c r="T634" s="38"/>
      <c r="U634" s="38"/>
      <c r="V634" s="38"/>
    </row>
    <row r="635" spans="1:22" x14ac:dyDescent="0.25">
      <c r="A635" s="893" t="s">
        <v>886</v>
      </c>
      <c r="B635" s="458">
        <v>0</v>
      </c>
      <c r="C635" s="4">
        <v>-1</v>
      </c>
      <c r="D635" s="4">
        <v>0</v>
      </c>
      <c r="E635" s="4">
        <v>0</v>
      </c>
      <c r="F635" s="38"/>
      <c r="G635" s="38"/>
      <c r="H635" s="4">
        <v>-2</v>
      </c>
      <c r="I635" s="38"/>
      <c r="M635" s="274"/>
      <c r="N635" s="197"/>
      <c r="O635" s="197"/>
      <c r="P635" s="38"/>
      <c r="Q635" s="38"/>
      <c r="R635" s="38"/>
      <c r="S635" s="38"/>
      <c r="T635" s="38"/>
      <c r="U635" s="38"/>
      <c r="V635" s="38"/>
    </row>
    <row r="636" spans="1:22" x14ac:dyDescent="0.25">
      <c r="A636" s="253" t="s">
        <v>212</v>
      </c>
      <c r="B636" s="38"/>
      <c r="C636" s="203">
        <v>42140</v>
      </c>
      <c r="D636" s="203">
        <v>42161</v>
      </c>
      <c r="E636" s="203">
        <v>42342</v>
      </c>
      <c r="F636" s="38"/>
      <c r="G636" s="38"/>
      <c r="H636" s="203">
        <v>42184</v>
      </c>
      <c r="I636" s="38"/>
      <c r="M636" s="274"/>
      <c r="N636" s="197"/>
      <c r="O636" s="197"/>
      <c r="P636" s="38"/>
      <c r="Q636" s="38"/>
      <c r="R636" s="38"/>
      <c r="S636" s="38"/>
      <c r="T636" s="38"/>
      <c r="U636" s="38"/>
      <c r="V636" s="38"/>
    </row>
    <row r="637" spans="1:22" x14ac:dyDescent="0.25">
      <c r="A637" s="893" t="s">
        <v>886</v>
      </c>
      <c r="B637" s="253"/>
      <c r="C637" s="4">
        <v>-2</v>
      </c>
      <c r="D637" s="4">
        <v>0</v>
      </c>
      <c r="E637" s="4">
        <v>0</v>
      </c>
      <c r="F637" s="38"/>
      <c r="G637" s="38"/>
      <c r="H637" s="4">
        <v>-2</v>
      </c>
      <c r="I637" s="38"/>
      <c r="M637" s="274"/>
      <c r="N637" s="197"/>
      <c r="O637" s="197"/>
      <c r="P637" s="38"/>
      <c r="Q637" s="38"/>
      <c r="R637" s="38"/>
      <c r="S637" s="38"/>
      <c r="T637" s="38"/>
      <c r="U637" s="38"/>
      <c r="V637" s="38"/>
    </row>
    <row r="638" spans="1:22" x14ac:dyDescent="0.25">
      <c r="A638" s="253" t="s">
        <v>212</v>
      </c>
      <c r="B638" s="38"/>
      <c r="C638" s="203">
        <v>42550</v>
      </c>
      <c r="D638" s="203">
        <v>42546</v>
      </c>
      <c r="E638" s="203">
        <v>42009</v>
      </c>
      <c r="F638" s="38"/>
      <c r="G638" s="38"/>
      <c r="H638" s="38"/>
      <c r="I638" s="38"/>
      <c r="M638" s="274"/>
      <c r="N638" s="197"/>
      <c r="O638" s="197"/>
      <c r="P638" s="38"/>
      <c r="Q638" s="38"/>
      <c r="R638" s="38"/>
      <c r="S638" s="38"/>
      <c r="T638" s="38"/>
      <c r="U638" s="38"/>
      <c r="V638" s="38"/>
    </row>
    <row r="639" spans="1:22" x14ac:dyDescent="0.25">
      <c r="A639" s="893" t="s">
        <v>886</v>
      </c>
      <c r="B639" s="253"/>
      <c r="C639" s="4">
        <v>-2</v>
      </c>
      <c r="D639" s="4">
        <v>0</v>
      </c>
      <c r="E639" s="4">
        <v>0</v>
      </c>
      <c r="F639" s="38"/>
      <c r="G639" s="38"/>
      <c r="H639" s="38"/>
      <c r="I639" s="38"/>
      <c r="M639" s="274"/>
      <c r="N639" s="197"/>
      <c r="O639" s="197"/>
      <c r="P639" s="38"/>
      <c r="Q639" s="38"/>
      <c r="R639" s="38"/>
      <c r="S639" s="38"/>
      <c r="T639" s="38"/>
      <c r="U639" s="38"/>
      <c r="V639" s="38"/>
    </row>
    <row r="640" spans="1:22" x14ac:dyDescent="0.25">
      <c r="A640" s="253" t="s">
        <v>212</v>
      </c>
      <c r="B640" s="38"/>
      <c r="C640" s="203">
        <v>42399</v>
      </c>
      <c r="D640" s="38"/>
      <c r="E640" s="38"/>
      <c r="F640" s="38"/>
      <c r="G640" s="38"/>
      <c r="H640" s="38"/>
      <c r="I640" s="38"/>
      <c r="M640" s="274"/>
      <c r="N640" s="197"/>
      <c r="O640" s="197"/>
      <c r="P640" s="38"/>
      <c r="Q640" s="38"/>
      <c r="R640" s="38"/>
      <c r="S640" s="38"/>
      <c r="T640" s="38"/>
      <c r="U640" s="38"/>
      <c r="V640" s="38"/>
    </row>
    <row r="641" spans="1:22" x14ac:dyDescent="0.25">
      <c r="A641" s="893" t="s">
        <v>886</v>
      </c>
      <c r="B641" s="253"/>
      <c r="C641" s="4">
        <v>-3</v>
      </c>
      <c r="D641" s="38"/>
      <c r="E641" s="38"/>
      <c r="F641" s="38"/>
      <c r="G641" s="38"/>
      <c r="H641" s="38"/>
      <c r="I641" s="38"/>
      <c r="M641" s="274"/>
      <c r="N641" s="197"/>
      <c r="O641" s="197"/>
      <c r="P641" s="38"/>
      <c r="Q641" s="38"/>
      <c r="R641" s="38"/>
      <c r="S641" s="38"/>
      <c r="T641" s="38"/>
      <c r="U641" s="38"/>
      <c r="V641" s="38"/>
    </row>
    <row r="642" spans="1:22" x14ac:dyDescent="0.25">
      <c r="A642" s="253" t="s">
        <v>212</v>
      </c>
      <c r="B642" s="38"/>
      <c r="C642" s="203">
        <v>42420</v>
      </c>
      <c r="D642" s="38"/>
      <c r="E642" s="38"/>
      <c r="F642" s="38"/>
      <c r="G642" s="38"/>
      <c r="H642" s="38"/>
      <c r="I642" s="38"/>
      <c r="M642" s="274"/>
      <c r="N642" s="197"/>
      <c r="O642" s="197"/>
      <c r="P642" s="38"/>
      <c r="Q642" s="38"/>
      <c r="R642" s="38"/>
      <c r="S642" s="38"/>
      <c r="T642" s="38"/>
      <c r="U642" s="38"/>
      <c r="V642" s="38"/>
    </row>
    <row r="643" spans="1:22" x14ac:dyDescent="0.25">
      <c r="A643" s="893" t="s">
        <v>886</v>
      </c>
      <c r="B643" s="253"/>
      <c r="C643" s="4">
        <v>-2</v>
      </c>
      <c r="D643" s="38"/>
      <c r="E643" s="38"/>
      <c r="F643" s="38"/>
      <c r="G643" s="38"/>
      <c r="H643" s="38"/>
      <c r="I643" s="38"/>
      <c r="M643" s="274"/>
      <c r="N643" s="197"/>
      <c r="O643" s="197"/>
      <c r="P643" s="38"/>
      <c r="Q643" s="38"/>
      <c r="R643" s="38"/>
      <c r="S643" s="38"/>
      <c r="T643" s="38"/>
      <c r="U643" s="38"/>
      <c r="V643" s="38"/>
    </row>
    <row r="644" spans="1:22" x14ac:dyDescent="0.25">
      <c r="A644" s="253" t="s">
        <v>212</v>
      </c>
      <c r="B644" s="38"/>
      <c r="C644" s="203">
        <v>42476</v>
      </c>
      <c r="D644" s="38"/>
      <c r="E644" s="38"/>
      <c r="F644" s="38"/>
      <c r="G644" s="38"/>
      <c r="H644" s="38"/>
      <c r="I644" s="38"/>
      <c r="M644" s="274"/>
      <c r="N644" s="197"/>
      <c r="O644" s="197"/>
      <c r="P644" s="38"/>
      <c r="Q644" s="38"/>
      <c r="R644" s="38"/>
      <c r="S644" s="38"/>
      <c r="T644" s="38"/>
      <c r="U644" s="38"/>
      <c r="V644" s="38"/>
    </row>
    <row r="645" spans="1:22" x14ac:dyDescent="0.25">
      <c r="A645" s="893" t="s">
        <v>886</v>
      </c>
      <c r="B645" s="253"/>
      <c r="C645" s="4">
        <v>-1</v>
      </c>
      <c r="D645" s="38"/>
      <c r="E645" s="38"/>
      <c r="F645" s="38"/>
      <c r="G645" s="38"/>
      <c r="H645" s="38"/>
      <c r="I645" s="38"/>
      <c r="M645" s="274"/>
      <c r="N645" s="197"/>
      <c r="O645" s="197"/>
      <c r="P645" s="38"/>
      <c r="Q645" s="38"/>
      <c r="R645" s="38"/>
      <c r="S645" s="38"/>
      <c r="T645" s="38"/>
      <c r="U645" s="38"/>
      <c r="V645" s="38"/>
    </row>
    <row r="646" spans="1:22" x14ac:dyDescent="0.25">
      <c r="A646" s="253" t="s">
        <v>212</v>
      </c>
      <c r="B646" s="38"/>
      <c r="C646" s="203">
        <v>42546</v>
      </c>
      <c r="D646" s="38"/>
      <c r="E646" s="38"/>
      <c r="F646" s="38"/>
      <c r="G646" s="38"/>
      <c r="H646" s="38"/>
      <c r="I646" s="38"/>
      <c r="M646" s="274"/>
      <c r="N646" s="197"/>
      <c r="O646" s="197"/>
      <c r="P646" s="38"/>
      <c r="Q646" s="38"/>
      <c r="R646" s="38"/>
      <c r="S646" s="38"/>
      <c r="T646" s="38"/>
      <c r="U646" s="38"/>
      <c r="V646" s="38"/>
    </row>
    <row r="647" spans="1:22" x14ac:dyDescent="0.25">
      <c r="A647" s="893" t="s">
        <v>886</v>
      </c>
      <c r="B647" s="253"/>
      <c r="C647" s="4">
        <v>0</v>
      </c>
      <c r="D647" s="38"/>
      <c r="E647" s="38"/>
      <c r="F647" s="38"/>
      <c r="G647" s="38"/>
      <c r="H647" s="38"/>
      <c r="I647" s="38"/>
      <c r="M647" s="274"/>
      <c r="N647" s="197"/>
      <c r="O647" s="197"/>
      <c r="P647" s="38"/>
      <c r="Q647" s="38"/>
      <c r="R647" s="38"/>
      <c r="S647" s="38"/>
      <c r="T647" s="38"/>
      <c r="U647" s="38"/>
      <c r="V647" s="38"/>
    </row>
    <row r="648" spans="1:22" x14ac:dyDescent="0.25">
      <c r="A648" s="253" t="s">
        <v>212</v>
      </c>
      <c r="B648" s="38"/>
      <c r="C648" s="203">
        <v>42548</v>
      </c>
      <c r="D648" s="38"/>
      <c r="E648" s="38"/>
      <c r="F648" s="38"/>
      <c r="G648" s="38"/>
      <c r="H648" s="38"/>
      <c r="I648" s="38"/>
      <c r="M648" s="274"/>
      <c r="N648" s="197"/>
      <c r="O648" s="197"/>
      <c r="P648" s="38"/>
      <c r="Q648" s="38"/>
      <c r="R648" s="38"/>
      <c r="S648" s="38"/>
      <c r="T648" s="38"/>
      <c r="U648" s="38"/>
      <c r="V648" s="38"/>
    </row>
    <row r="649" spans="1:22" x14ac:dyDescent="0.25">
      <c r="A649" s="893" t="s">
        <v>886</v>
      </c>
      <c r="B649" s="253"/>
      <c r="C649" s="4">
        <v>0</v>
      </c>
      <c r="D649" s="38"/>
      <c r="E649" s="38"/>
      <c r="F649" s="38"/>
      <c r="G649" s="38"/>
      <c r="H649" s="38"/>
      <c r="I649" s="38"/>
      <c r="M649" s="274"/>
      <c r="N649" s="197"/>
      <c r="O649" s="197"/>
      <c r="P649" s="38"/>
      <c r="Q649" s="38"/>
      <c r="R649" s="38"/>
      <c r="S649" s="38"/>
      <c r="T649" s="38"/>
      <c r="U649" s="38"/>
      <c r="V649" s="38"/>
    </row>
    <row r="650" spans="1:22" x14ac:dyDescent="0.25">
      <c r="A650" s="274"/>
      <c r="B650" s="197"/>
      <c r="C650" s="197"/>
      <c r="D650" s="38"/>
      <c r="E650" s="38"/>
      <c r="F650" s="38"/>
      <c r="G650" s="38"/>
      <c r="H650" s="38"/>
      <c r="I650" s="38"/>
      <c r="M650" s="274"/>
      <c r="N650" s="197"/>
      <c r="O650" s="197"/>
      <c r="P650" s="38"/>
      <c r="Q650" s="38"/>
      <c r="R650" s="38"/>
      <c r="S650" s="38"/>
      <c r="T650" s="38"/>
      <c r="U650" s="38"/>
      <c r="V650" s="38"/>
    </row>
    <row r="651" spans="1:22" x14ac:dyDescent="0.25">
      <c r="A651" s="966" t="s">
        <v>946</v>
      </c>
      <c r="M651" s="274"/>
      <c r="N651" s="197"/>
      <c r="O651" s="197"/>
      <c r="P651" s="38"/>
      <c r="Q651" s="38"/>
      <c r="R651" s="38"/>
      <c r="S651" s="38"/>
      <c r="T651" s="38"/>
      <c r="U651" s="38"/>
      <c r="V651" s="38"/>
    </row>
    <row r="652" spans="1:22" ht="15.75" thickBot="1" x14ac:dyDescent="0.3">
      <c r="A652" t="s">
        <v>911</v>
      </c>
      <c r="M652" s="274"/>
      <c r="N652" s="197"/>
      <c r="O652" s="197"/>
      <c r="P652" s="38"/>
      <c r="Q652" s="38"/>
      <c r="R652" s="38"/>
      <c r="S652" s="38"/>
      <c r="T652" s="38"/>
      <c r="U652" s="38"/>
      <c r="V652" s="38"/>
    </row>
    <row r="653" spans="1:22" x14ac:dyDescent="0.25">
      <c r="A653" t="s">
        <v>912</v>
      </c>
      <c r="C653" s="926" t="s">
        <v>115</v>
      </c>
      <c r="D653" s="927" t="s">
        <v>913</v>
      </c>
      <c r="E653" s="928" t="s">
        <v>231</v>
      </c>
      <c r="F653" s="929" t="s">
        <v>914</v>
      </c>
      <c r="G653" s="930" t="s">
        <v>915</v>
      </c>
      <c r="H653" s="931" t="s">
        <v>895</v>
      </c>
      <c r="I653" s="932" t="s">
        <v>916</v>
      </c>
      <c r="J653" s="933" t="s">
        <v>917</v>
      </c>
      <c r="K653" s="934" t="s">
        <v>917</v>
      </c>
      <c r="M653" s="274"/>
      <c r="N653" s="197"/>
      <c r="O653" s="197"/>
      <c r="P653" s="38"/>
      <c r="Q653" s="38"/>
      <c r="R653" s="38"/>
      <c r="S653" s="38"/>
      <c r="T653" s="38"/>
      <c r="U653" s="38"/>
      <c r="V653" s="38"/>
    </row>
    <row r="654" spans="1:22" x14ac:dyDescent="0.25">
      <c r="C654" s="935" t="s">
        <v>64</v>
      </c>
      <c r="D654" s="936" t="s">
        <v>231</v>
      </c>
      <c r="E654" s="937" t="s">
        <v>918</v>
      </c>
      <c r="F654" s="938" t="s">
        <v>919</v>
      </c>
      <c r="G654" s="939" t="s">
        <v>920</v>
      </c>
      <c r="H654" s="940" t="s">
        <v>221</v>
      </c>
      <c r="I654" s="941" t="s">
        <v>921</v>
      </c>
      <c r="J654" s="197" t="s">
        <v>922</v>
      </c>
      <c r="K654" s="113" t="s">
        <v>918</v>
      </c>
      <c r="M654" s="274"/>
      <c r="N654" s="197"/>
      <c r="O654" s="197"/>
      <c r="P654" s="38"/>
      <c r="Q654" s="38"/>
      <c r="R654" s="38"/>
      <c r="S654" s="38"/>
      <c r="T654" s="38"/>
      <c r="U654" s="38"/>
      <c r="V654" s="38"/>
    </row>
    <row r="655" spans="1:22" x14ac:dyDescent="0.25">
      <c r="C655" s="935" t="s">
        <v>918</v>
      </c>
      <c r="D655" s="942" t="s">
        <v>923</v>
      </c>
      <c r="E655" s="937" t="s">
        <v>924</v>
      </c>
      <c r="F655" s="938" t="s">
        <v>925</v>
      </c>
      <c r="G655" s="939" t="s">
        <v>918</v>
      </c>
      <c r="H655" s="940" t="s">
        <v>926</v>
      </c>
      <c r="I655" s="941" t="s">
        <v>211</v>
      </c>
      <c r="J655" s="197" t="s">
        <v>927</v>
      </c>
      <c r="K655" s="113"/>
      <c r="M655" s="274"/>
      <c r="N655" s="197"/>
      <c r="O655" s="197"/>
      <c r="P655" s="38"/>
      <c r="Q655" s="38"/>
      <c r="R655" s="38"/>
      <c r="S655" s="38"/>
      <c r="T655" s="38"/>
      <c r="U655" s="38"/>
      <c r="V655" s="38"/>
    </row>
    <row r="656" spans="1:22" x14ac:dyDescent="0.25">
      <c r="C656" s="943">
        <v>42602</v>
      </c>
      <c r="D656" s="942" t="s">
        <v>928</v>
      </c>
      <c r="E656" s="944">
        <v>42602</v>
      </c>
      <c r="F656" s="945">
        <v>42602</v>
      </c>
      <c r="G656" s="939" t="s">
        <v>929</v>
      </c>
      <c r="H656" s="940" t="s">
        <v>930</v>
      </c>
      <c r="I656" s="941" t="s">
        <v>918</v>
      </c>
      <c r="J656" s="197"/>
      <c r="K656" s="113"/>
      <c r="M656" s="274"/>
      <c r="N656" s="197"/>
      <c r="O656" s="197"/>
      <c r="P656" s="38"/>
      <c r="Q656" s="38"/>
      <c r="R656" s="38"/>
      <c r="S656" s="38"/>
      <c r="T656" s="38"/>
      <c r="U656" s="38"/>
      <c r="V656" s="38"/>
    </row>
    <row r="657" spans="1:22" x14ac:dyDescent="0.25">
      <c r="A657" s="486" t="s">
        <v>931</v>
      </c>
      <c r="B657" s="487" t="s">
        <v>2</v>
      </c>
      <c r="C657" s="935" t="s">
        <v>924</v>
      </c>
      <c r="D657" s="946">
        <v>42602</v>
      </c>
      <c r="E657" s="947"/>
      <c r="F657" s="938" t="s">
        <v>924</v>
      </c>
      <c r="G657" s="948">
        <v>42602</v>
      </c>
      <c r="H657" s="949">
        <v>42014</v>
      </c>
      <c r="I657" s="950">
        <v>42602</v>
      </c>
      <c r="J657" s="951">
        <v>42602</v>
      </c>
      <c r="K657" s="952">
        <v>42602</v>
      </c>
      <c r="M657" s="274"/>
      <c r="N657" s="197"/>
      <c r="O657" s="197"/>
      <c r="P657" s="38"/>
      <c r="Q657" s="38"/>
      <c r="R657" s="38"/>
      <c r="S657" s="38"/>
      <c r="T657" s="38"/>
      <c r="U657" s="38"/>
      <c r="V657" s="38"/>
    </row>
    <row r="658" spans="1:22" x14ac:dyDescent="0.25">
      <c r="A658" s="10" t="s">
        <v>21</v>
      </c>
      <c r="B658" s="13" t="s">
        <v>22</v>
      </c>
      <c r="C658" s="45">
        <v>129</v>
      </c>
      <c r="D658" s="45">
        <v>67</v>
      </c>
      <c r="E658" s="45">
        <v>64</v>
      </c>
      <c r="F658" s="45">
        <v>41</v>
      </c>
      <c r="G658" s="45">
        <v>97</v>
      </c>
      <c r="H658" s="45">
        <v>105</v>
      </c>
      <c r="I658" s="45">
        <v>76</v>
      </c>
      <c r="J658" s="959">
        <v>95.5</v>
      </c>
      <c r="K658" s="960">
        <v>100</v>
      </c>
      <c r="M658" s="274"/>
      <c r="N658" s="197"/>
      <c r="O658" s="197"/>
      <c r="P658" s="38"/>
      <c r="Q658" s="38"/>
      <c r="R658" s="38"/>
      <c r="S658" s="38"/>
      <c r="T658" s="38"/>
      <c r="U658" s="38"/>
      <c r="V658" s="38"/>
    </row>
    <row r="659" spans="1:22" x14ac:dyDescent="0.25">
      <c r="A659" s="274"/>
      <c r="B659" s="197"/>
      <c r="C659" s="197"/>
      <c r="D659" s="38"/>
      <c r="E659" s="38"/>
      <c r="F659" s="38"/>
      <c r="G659" s="38"/>
      <c r="H659" s="38"/>
      <c r="I659" s="38"/>
      <c r="M659" s="274"/>
      <c r="N659" s="197"/>
      <c r="O659" s="197"/>
      <c r="P659" s="38"/>
      <c r="Q659" s="38"/>
      <c r="R659" s="38"/>
      <c r="S659" s="38"/>
      <c r="T659" s="38"/>
      <c r="U659" s="38"/>
      <c r="V659" s="38"/>
    </row>
    <row r="660" spans="1:22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V660" s="38"/>
    </row>
    <row r="661" spans="1:22" x14ac:dyDescent="0.25">
      <c r="V661" s="38"/>
    </row>
    <row r="662" spans="1:22" x14ac:dyDescent="0.25">
      <c r="C662" s="51" t="str">
        <f>+$B$6</f>
        <v>Beneke J</v>
      </c>
      <c r="D662" s="52" t="str">
        <f>+$B$7</f>
        <v>Vermaak D</v>
      </c>
      <c r="E662" s="53" t="str">
        <f>+$B$8</f>
        <v>Fivas M</v>
      </c>
      <c r="F662" s="95" t="str">
        <f>+$B$9</f>
        <v>Harris R</v>
      </c>
      <c r="G662" s="976" t="str">
        <f>+$B$10</f>
        <v>v Niekerk P</v>
      </c>
      <c r="H662" s="55" t="str">
        <f>+$B$11</f>
        <v>Brunette D</v>
      </c>
      <c r="I662" s="974" t="str">
        <f>+$B$12</f>
        <v>Meier H</v>
      </c>
      <c r="J662" s="3" t="str">
        <f>+$B$13</f>
        <v>Miles C</v>
      </c>
      <c r="K662" s="33" t="str">
        <f>+$B$14</f>
        <v>Gezernik R</v>
      </c>
      <c r="L662" s="96" t="str">
        <f>+$B$15</f>
        <v>Scholtz U</v>
      </c>
      <c r="M662" s="3" t="str">
        <f>+$B$16</f>
        <v>JvRensburg J</v>
      </c>
      <c r="N662" t="str">
        <f>+$B$17</f>
        <v>vEmmanis U</v>
      </c>
      <c r="V662" s="38"/>
    </row>
    <row r="663" spans="1:22" x14ac:dyDescent="0.25">
      <c r="B663" s="96" t="str">
        <f>+$B$15</f>
        <v>Scholtz U</v>
      </c>
      <c r="H663" s="4">
        <v>1</v>
      </c>
      <c r="K663" s="4">
        <v>2</v>
      </c>
      <c r="L663" s="50"/>
      <c r="V663" s="38"/>
    </row>
    <row r="664" spans="1:22" x14ac:dyDescent="0.25">
      <c r="V664" s="38"/>
    </row>
    <row r="665" spans="1:22" x14ac:dyDescent="0.25">
      <c r="V665" s="38"/>
    </row>
    <row r="666" spans="1:22" x14ac:dyDescent="0.25">
      <c r="V666" s="38"/>
    </row>
    <row r="667" spans="1:22" x14ac:dyDescent="0.25">
      <c r="V667" s="38"/>
    </row>
    <row r="668" spans="1:22" x14ac:dyDescent="0.25">
      <c r="V668" s="38"/>
    </row>
    <row r="669" spans="1:22" x14ac:dyDescent="0.25">
      <c r="V669" s="38"/>
    </row>
    <row r="670" spans="1:22" x14ac:dyDescent="0.25">
      <c r="J670" s="890"/>
      <c r="V670" s="38"/>
    </row>
    <row r="671" spans="1:22" x14ac:dyDescent="0.25">
      <c r="J671" s="890"/>
      <c r="V671" s="38"/>
    </row>
    <row r="672" spans="1:22" x14ac:dyDescent="0.25">
      <c r="J672" s="890"/>
      <c r="V672" s="38"/>
    </row>
    <row r="673" spans="1:22" x14ac:dyDescent="0.25">
      <c r="J673" s="890"/>
      <c r="V673" s="38"/>
    </row>
    <row r="674" spans="1:22" x14ac:dyDescent="0.25">
      <c r="J674" s="890"/>
      <c r="V674" s="38"/>
    </row>
    <row r="675" spans="1:22" x14ac:dyDescent="0.25">
      <c r="J675" s="890"/>
      <c r="V675" s="38"/>
    </row>
    <row r="676" spans="1:22" x14ac:dyDescent="0.25">
      <c r="J676" s="890"/>
      <c r="V676" s="38"/>
    </row>
    <row r="677" spans="1:22" x14ac:dyDescent="0.25">
      <c r="V677" s="38"/>
    </row>
    <row r="678" spans="1:22" x14ac:dyDescent="0.25">
      <c r="V678" s="38"/>
    </row>
    <row r="679" spans="1:22" x14ac:dyDescent="0.25">
      <c r="V679" s="38"/>
    </row>
    <row r="680" spans="1:22" x14ac:dyDescent="0.25">
      <c r="V680" s="38"/>
    </row>
    <row r="681" spans="1:22" x14ac:dyDescent="0.25">
      <c r="V681" s="38"/>
    </row>
    <row r="682" spans="1:22" x14ac:dyDescent="0.25">
      <c r="U682" s="38"/>
      <c r="V682" s="38"/>
    </row>
    <row r="683" spans="1:22" x14ac:dyDescent="0.25">
      <c r="A683" t="s">
        <v>890</v>
      </c>
      <c r="B683" s="38"/>
      <c r="C683" s="38"/>
      <c r="D683" s="38"/>
      <c r="E683" s="38"/>
      <c r="F683" s="38"/>
      <c r="G683" s="38"/>
      <c r="H683" s="38"/>
      <c r="I683" s="38"/>
      <c r="U683" s="38"/>
      <c r="V683" s="38"/>
    </row>
    <row r="684" spans="1:22" x14ac:dyDescent="0.25">
      <c r="A684" t="s">
        <v>887</v>
      </c>
      <c r="B684" s="38"/>
      <c r="C684" s="38"/>
      <c r="D684" s="38"/>
      <c r="E684" s="38"/>
      <c r="F684" s="38"/>
      <c r="G684" s="38"/>
      <c r="H684" s="38"/>
      <c r="I684" s="38"/>
      <c r="U684" s="38"/>
      <c r="V684" s="38"/>
    </row>
    <row r="685" spans="1:22" x14ac:dyDescent="0.25">
      <c r="B685" s="51" t="s">
        <v>122</v>
      </c>
      <c r="C685" s="52" t="s">
        <v>136</v>
      </c>
      <c r="D685" s="53" t="s">
        <v>137</v>
      </c>
      <c r="E685" s="95" t="s">
        <v>138</v>
      </c>
      <c r="F685" s="54" t="s">
        <v>139</v>
      </c>
      <c r="G685" s="33" t="s">
        <v>143</v>
      </c>
      <c r="H685" s="96" t="s">
        <v>144</v>
      </c>
      <c r="I685" s="3" t="s">
        <v>174</v>
      </c>
      <c r="U685" s="38"/>
      <c r="V685" s="38"/>
    </row>
    <row r="686" spans="1:22" x14ac:dyDescent="0.25">
      <c r="A686" s="96" t="s">
        <v>144</v>
      </c>
      <c r="B686" s="4"/>
      <c r="C686" s="4"/>
      <c r="D686" s="4"/>
      <c r="E686" s="4"/>
      <c r="F686" s="4">
        <v>1</v>
      </c>
      <c r="G686" s="4">
        <v>2</v>
      </c>
      <c r="H686" s="889"/>
      <c r="I686" s="4"/>
      <c r="U686" s="38"/>
      <c r="V686" s="38"/>
    </row>
    <row r="687" spans="1:22" x14ac:dyDescent="0.25">
      <c r="A687" s="902" t="s">
        <v>212</v>
      </c>
      <c r="B687" s="38"/>
      <c r="C687" s="38"/>
      <c r="D687" s="38"/>
      <c r="E687" s="38"/>
      <c r="F687" s="203">
        <v>42119</v>
      </c>
      <c r="G687" s="203">
        <v>42182</v>
      </c>
      <c r="H687" s="38"/>
      <c r="I687" s="38"/>
      <c r="U687" s="38"/>
      <c r="V687" s="38"/>
    </row>
    <row r="688" spans="1:22" x14ac:dyDescent="0.25">
      <c r="A688" s="38" t="s">
        <v>885</v>
      </c>
      <c r="B688" s="253"/>
      <c r="C688" s="253"/>
      <c r="D688" s="253"/>
      <c r="E688" s="133"/>
      <c r="F688" s="4">
        <v>1</v>
      </c>
      <c r="G688" s="4">
        <v>2</v>
      </c>
      <c r="H688" s="38"/>
      <c r="I688" s="38"/>
      <c r="U688" s="38"/>
      <c r="V688" s="38"/>
    </row>
    <row r="689" spans="1:22" x14ac:dyDescent="0.25">
      <c r="A689" s="253" t="s">
        <v>212</v>
      </c>
      <c r="B689" s="38"/>
      <c r="C689" s="38"/>
      <c r="D689" s="38"/>
      <c r="E689" s="38"/>
      <c r="F689" s="38"/>
      <c r="G689" s="203">
        <v>42184</v>
      </c>
      <c r="H689" s="38"/>
      <c r="I689" s="38"/>
      <c r="U689" s="38"/>
      <c r="V689" s="38"/>
    </row>
    <row r="690" spans="1:22" x14ac:dyDescent="0.25">
      <c r="A690" s="253" t="s">
        <v>885</v>
      </c>
      <c r="B690" s="253"/>
      <c r="C690" s="253"/>
      <c r="D690" s="253"/>
      <c r="E690" s="253"/>
      <c r="F690" s="133"/>
      <c r="G690" s="4">
        <v>2</v>
      </c>
      <c r="H690" s="38"/>
      <c r="I690" s="38"/>
      <c r="U690" s="38"/>
      <c r="V690" s="38"/>
    </row>
    <row r="691" spans="1:22" x14ac:dyDescent="0.25">
      <c r="A691" s="38"/>
      <c r="B691" s="38"/>
      <c r="C691" s="38"/>
      <c r="D691" s="38"/>
      <c r="E691" s="38"/>
      <c r="F691" s="38"/>
      <c r="G691" s="38"/>
      <c r="H691" s="38"/>
      <c r="I691" s="38"/>
      <c r="U691" s="38"/>
      <c r="V691" s="38"/>
    </row>
    <row r="692" spans="1:22" x14ac:dyDescent="0.25">
      <c r="A692" t="s">
        <v>889</v>
      </c>
      <c r="B692" s="38"/>
      <c r="C692" s="38"/>
      <c r="D692" s="38"/>
      <c r="E692" s="38"/>
      <c r="F692" s="38"/>
      <c r="G692" s="38"/>
      <c r="H692" s="38"/>
      <c r="I692" s="38"/>
      <c r="U692" s="38"/>
      <c r="V692" s="38"/>
    </row>
    <row r="693" spans="1:22" x14ac:dyDescent="0.25">
      <c r="A693" t="s">
        <v>888</v>
      </c>
      <c r="U693" s="38"/>
      <c r="V693" s="38"/>
    </row>
    <row r="694" spans="1:22" x14ac:dyDescent="0.25">
      <c r="B694" s="51" t="s">
        <v>122</v>
      </c>
      <c r="C694" s="52" t="s">
        <v>136</v>
      </c>
      <c r="D694" s="53" t="s">
        <v>137</v>
      </c>
      <c r="E694" s="95" t="s">
        <v>138</v>
      </c>
      <c r="F694" s="54" t="s">
        <v>139</v>
      </c>
      <c r="G694" s="33" t="s">
        <v>143</v>
      </c>
      <c r="H694" s="96" t="s">
        <v>144</v>
      </c>
      <c r="I694" s="3" t="s">
        <v>174</v>
      </c>
      <c r="U694" s="38"/>
      <c r="V694" s="38"/>
    </row>
    <row r="695" spans="1:22" x14ac:dyDescent="0.25">
      <c r="A695" s="96" t="s">
        <v>144</v>
      </c>
      <c r="B695" s="4"/>
      <c r="C695" s="4">
        <v>2</v>
      </c>
      <c r="D695" s="4"/>
      <c r="E695" s="4">
        <v>3</v>
      </c>
      <c r="F695" s="4">
        <v>1</v>
      </c>
      <c r="G695" s="4">
        <v>1</v>
      </c>
      <c r="H695" s="889"/>
      <c r="I695" s="4"/>
      <c r="U695" s="38"/>
      <c r="V695" s="38"/>
    </row>
    <row r="696" spans="1:22" x14ac:dyDescent="0.25">
      <c r="A696" s="902" t="s">
        <v>212</v>
      </c>
      <c r="B696" s="38"/>
      <c r="C696" s="203">
        <v>42550</v>
      </c>
      <c r="D696" s="38"/>
      <c r="E696" s="203">
        <v>42182</v>
      </c>
      <c r="F696" s="203">
        <v>42399</v>
      </c>
      <c r="G696" s="203">
        <v>42399</v>
      </c>
      <c r="H696" s="38"/>
      <c r="I696" s="38"/>
      <c r="U696" s="38"/>
      <c r="V696" s="38"/>
    </row>
    <row r="697" spans="1:22" x14ac:dyDescent="0.25">
      <c r="A697" s="893" t="s">
        <v>886</v>
      </c>
      <c r="B697" s="133"/>
      <c r="C697" s="4">
        <v>-1</v>
      </c>
      <c r="D697" s="38"/>
      <c r="E697" s="4">
        <v>-1</v>
      </c>
      <c r="F697" s="4">
        <v>-3</v>
      </c>
      <c r="G697" s="4">
        <v>0</v>
      </c>
      <c r="H697" s="38"/>
      <c r="I697" s="38"/>
      <c r="U697" s="38"/>
      <c r="V697" s="38"/>
    </row>
    <row r="698" spans="1:22" x14ac:dyDescent="0.25">
      <c r="A698" s="253" t="s">
        <v>212</v>
      </c>
      <c r="B698" s="38"/>
      <c r="C698" s="203">
        <v>42398</v>
      </c>
      <c r="D698" s="38"/>
      <c r="E698" s="203">
        <v>42286</v>
      </c>
      <c r="F698" s="38"/>
      <c r="G698" s="38"/>
      <c r="H698" s="38"/>
      <c r="I698" s="38"/>
      <c r="U698" s="38"/>
      <c r="V698" s="38"/>
    </row>
    <row r="699" spans="1:22" x14ac:dyDescent="0.25">
      <c r="A699" s="893" t="s">
        <v>886</v>
      </c>
      <c r="B699" s="133"/>
      <c r="C699" s="4">
        <v>-2</v>
      </c>
      <c r="D699" s="38"/>
      <c r="E699" s="4">
        <v>-2</v>
      </c>
      <c r="F699" s="38"/>
      <c r="G699" s="38"/>
      <c r="H699" s="38"/>
      <c r="I699" s="38"/>
      <c r="U699" s="38"/>
      <c r="V699" s="38"/>
    </row>
    <row r="700" spans="1:22" x14ac:dyDescent="0.25">
      <c r="A700" s="253" t="s">
        <v>212</v>
      </c>
      <c r="B700" s="38"/>
      <c r="C700" s="38"/>
      <c r="D700" s="38"/>
      <c r="E700" s="203">
        <v>42287</v>
      </c>
      <c r="F700" s="38"/>
      <c r="G700" s="38"/>
      <c r="H700" s="38"/>
      <c r="I700" s="38"/>
      <c r="U700" s="38"/>
      <c r="V700" s="38"/>
    </row>
    <row r="701" spans="1:22" x14ac:dyDescent="0.25">
      <c r="A701" s="893" t="s">
        <v>886</v>
      </c>
      <c r="B701" s="253"/>
      <c r="C701" s="253"/>
      <c r="D701" s="133"/>
      <c r="E701" s="4">
        <v>-2</v>
      </c>
      <c r="F701" s="38"/>
      <c r="G701" s="38"/>
      <c r="H701" s="38"/>
      <c r="I701" s="38"/>
      <c r="U701" s="38"/>
      <c r="V701" s="38"/>
    </row>
    <row r="702" spans="1:22" x14ac:dyDescent="0.25">
      <c r="A702" s="274"/>
      <c r="B702" s="197"/>
      <c r="C702" s="197"/>
      <c r="D702" s="197"/>
      <c r="E702" s="197"/>
      <c r="F702" s="38"/>
      <c r="G702" s="38"/>
      <c r="H702" s="38"/>
      <c r="I702" s="38"/>
      <c r="U702" s="38"/>
      <c r="V702" s="38"/>
    </row>
    <row r="703" spans="1:22" x14ac:dyDescent="0.25">
      <c r="A703" s="966" t="s">
        <v>946</v>
      </c>
      <c r="U703" s="38"/>
      <c r="V703" s="38"/>
    </row>
    <row r="704" spans="1:22" ht="15.75" thickBot="1" x14ac:dyDescent="0.3">
      <c r="A704" t="s">
        <v>911</v>
      </c>
      <c r="U704" s="38"/>
      <c r="V704" s="38"/>
    </row>
    <row r="705" spans="1:22" x14ac:dyDescent="0.25">
      <c r="A705" t="s">
        <v>912</v>
      </c>
      <c r="C705" s="926" t="s">
        <v>115</v>
      </c>
      <c r="D705" s="927" t="s">
        <v>913</v>
      </c>
      <c r="E705" s="928" t="s">
        <v>231</v>
      </c>
      <c r="F705" s="929" t="s">
        <v>914</v>
      </c>
      <c r="G705" s="930" t="s">
        <v>915</v>
      </c>
      <c r="H705" s="931" t="s">
        <v>895</v>
      </c>
      <c r="I705" s="932" t="s">
        <v>916</v>
      </c>
      <c r="J705" s="933" t="s">
        <v>917</v>
      </c>
      <c r="K705" s="934" t="s">
        <v>917</v>
      </c>
      <c r="U705" s="38"/>
      <c r="V705" s="38"/>
    </row>
    <row r="706" spans="1:22" x14ac:dyDescent="0.25">
      <c r="C706" s="935" t="s">
        <v>64</v>
      </c>
      <c r="D706" s="936" t="s">
        <v>231</v>
      </c>
      <c r="E706" s="937" t="s">
        <v>918</v>
      </c>
      <c r="F706" s="938" t="s">
        <v>919</v>
      </c>
      <c r="G706" s="939" t="s">
        <v>920</v>
      </c>
      <c r="H706" s="940" t="s">
        <v>221</v>
      </c>
      <c r="I706" s="941" t="s">
        <v>921</v>
      </c>
      <c r="J706" s="197" t="s">
        <v>922</v>
      </c>
      <c r="K706" s="113" t="s">
        <v>918</v>
      </c>
      <c r="U706" s="38"/>
      <c r="V706" s="38"/>
    </row>
    <row r="707" spans="1:22" x14ac:dyDescent="0.25">
      <c r="C707" s="935" t="s">
        <v>918</v>
      </c>
      <c r="D707" s="942" t="s">
        <v>923</v>
      </c>
      <c r="E707" s="937" t="s">
        <v>924</v>
      </c>
      <c r="F707" s="938" t="s">
        <v>925</v>
      </c>
      <c r="G707" s="939" t="s">
        <v>918</v>
      </c>
      <c r="H707" s="940" t="s">
        <v>926</v>
      </c>
      <c r="I707" s="941" t="s">
        <v>211</v>
      </c>
      <c r="J707" s="197" t="s">
        <v>927</v>
      </c>
      <c r="K707" s="113"/>
      <c r="U707" s="38"/>
      <c r="V707" s="38"/>
    </row>
    <row r="708" spans="1:22" x14ac:dyDescent="0.25">
      <c r="C708" s="943">
        <v>42602</v>
      </c>
      <c r="D708" s="942" t="s">
        <v>928</v>
      </c>
      <c r="E708" s="944">
        <v>42602</v>
      </c>
      <c r="F708" s="945">
        <v>42602</v>
      </c>
      <c r="G708" s="939" t="s">
        <v>929</v>
      </c>
      <c r="H708" s="940" t="s">
        <v>930</v>
      </c>
      <c r="I708" s="941" t="s">
        <v>918</v>
      </c>
      <c r="J708" s="197"/>
      <c r="K708" s="113"/>
      <c r="U708" s="38"/>
      <c r="V708" s="38"/>
    </row>
    <row r="709" spans="1:22" x14ac:dyDescent="0.25">
      <c r="A709" s="486" t="s">
        <v>931</v>
      </c>
      <c r="B709" s="487" t="s">
        <v>2</v>
      </c>
      <c r="C709" s="935" t="s">
        <v>924</v>
      </c>
      <c r="D709" s="946">
        <v>42602</v>
      </c>
      <c r="E709" s="947"/>
      <c r="F709" s="938" t="s">
        <v>924</v>
      </c>
      <c r="G709" s="948">
        <v>42602</v>
      </c>
      <c r="H709" s="949">
        <v>42014</v>
      </c>
      <c r="I709" s="950">
        <v>42602</v>
      </c>
      <c r="J709" s="951">
        <v>42602</v>
      </c>
      <c r="K709" s="952">
        <v>42602</v>
      </c>
      <c r="U709" s="38"/>
      <c r="V709" s="38"/>
    </row>
    <row r="710" spans="1:22" x14ac:dyDescent="0.25">
      <c r="A710" s="20" t="s">
        <v>390</v>
      </c>
      <c r="B710" s="13" t="s">
        <v>20</v>
      </c>
      <c r="C710" s="249">
        <v>134</v>
      </c>
      <c r="D710" s="4">
        <v>39</v>
      </c>
      <c r="E710" s="953">
        <v>56</v>
      </c>
      <c r="F710" s="954">
        <v>112</v>
      </c>
      <c r="G710" s="955">
        <v>72</v>
      </c>
      <c r="H710" s="956">
        <v>21</v>
      </c>
      <c r="I710" s="957">
        <v>124</v>
      </c>
      <c r="J710" s="183">
        <v>110.83333333333333</v>
      </c>
      <c r="K710" s="586">
        <v>120</v>
      </c>
      <c r="U710" s="38"/>
      <c r="V710" s="38"/>
    </row>
    <row r="711" spans="1:22" x14ac:dyDescent="0.25">
      <c r="U711" s="38"/>
      <c r="V711" s="38"/>
    </row>
    <row r="712" spans="1:22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U712" s="38"/>
      <c r="V712" s="38"/>
    </row>
    <row r="713" spans="1:22" s="26" customFormat="1" x14ac:dyDescent="0.25">
      <c r="U713" s="114"/>
      <c r="V713" s="114"/>
    </row>
    <row r="714" spans="1:22" x14ac:dyDescent="0.25">
      <c r="B714" s="51" t="str">
        <f>+$B$6</f>
        <v>Beneke J</v>
      </c>
      <c r="C714" s="52" t="str">
        <f>+$B$7</f>
        <v>Vermaak D</v>
      </c>
      <c r="D714" s="53" t="str">
        <f>+$B$8</f>
        <v>Fivas M</v>
      </c>
      <c r="E714" s="95" t="str">
        <f>+$B$9</f>
        <v>Harris R</v>
      </c>
      <c r="F714" s="976" t="str">
        <f>+$B$10</f>
        <v>v Niekerk P</v>
      </c>
      <c r="G714" s="55" t="str">
        <f>+$B$11</f>
        <v>Brunette D</v>
      </c>
      <c r="H714" s="974" t="str">
        <f>+$B$12</f>
        <v>Meier H</v>
      </c>
      <c r="I714" s="3" t="str">
        <f>+$B$13</f>
        <v>Miles C</v>
      </c>
      <c r="J714" s="33" t="str">
        <f>+$B$14</f>
        <v>Gezernik R</v>
      </c>
      <c r="K714" s="96" t="str">
        <f>+$B$15</f>
        <v>Scholtz U</v>
      </c>
      <c r="L714" s="3" t="str">
        <f>+$B$16</f>
        <v>JvRensburg J</v>
      </c>
      <c r="M714" t="str">
        <f>+$B$17</f>
        <v>vEmmanis U</v>
      </c>
      <c r="U714" s="38"/>
      <c r="V714" s="38"/>
    </row>
    <row r="715" spans="1:22" x14ac:dyDescent="0.25">
      <c r="A715" s="3" t="str">
        <f>+$B$16</f>
        <v>JvRensburg J</v>
      </c>
      <c r="L715" s="50"/>
      <c r="U715" s="38"/>
      <c r="V715" s="38"/>
    </row>
    <row r="716" spans="1:22" s="26" customFormat="1" x14ac:dyDescent="0.25">
      <c r="A716" s="984" t="s">
        <v>212</v>
      </c>
      <c r="U716" s="114"/>
      <c r="V716" s="114"/>
    </row>
    <row r="717" spans="1:22" s="26" customFormat="1" x14ac:dyDescent="0.25">
      <c r="A717" s="114" t="s">
        <v>885</v>
      </c>
      <c r="U717" s="114"/>
      <c r="V717" s="114"/>
    </row>
    <row r="718" spans="1:22" s="26" customFormat="1" x14ac:dyDescent="0.25">
      <c r="U718" s="114"/>
      <c r="V718" s="114"/>
    </row>
    <row r="719" spans="1:22" x14ac:dyDescent="0.25">
      <c r="B719" s="51" t="str">
        <f>+$B$6</f>
        <v>Beneke J</v>
      </c>
      <c r="C719" s="52" t="str">
        <f>+$B$7</f>
        <v>Vermaak D</v>
      </c>
      <c r="D719" s="53" t="str">
        <f>+$B$8</f>
        <v>Fivas M</v>
      </c>
      <c r="E719" s="95" t="str">
        <f>+$B$9</f>
        <v>Harris R</v>
      </c>
      <c r="F719" s="976" t="str">
        <f>+$B$10</f>
        <v>v Niekerk P</v>
      </c>
      <c r="G719" s="55" t="str">
        <f>+$B$11</f>
        <v>Brunette D</v>
      </c>
      <c r="H719" s="974" t="str">
        <f>+$B$12</f>
        <v>Meier H</v>
      </c>
      <c r="I719" s="3" t="str">
        <f>+$B$13</f>
        <v>Miles C</v>
      </c>
      <c r="J719" s="33" t="str">
        <f>+$B$14</f>
        <v>Gezernik R</v>
      </c>
      <c r="K719" s="96" t="str">
        <f>+$B$15</f>
        <v>Scholtz U</v>
      </c>
      <c r="L719" s="3" t="str">
        <f>+$B$16</f>
        <v>JvRensburg J</v>
      </c>
      <c r="M719" t="str">
        <f>+$B$17</f>
        <v>vEmmanis U</v>
      </c>
      <c r="U719" s="38"/>
      <c r="V719" s="38"/>
    </row>
    <row r="720" spans="1:22" x14ac:dyDescent="0.25">
      <c r="A720" s="3" t="str">
        <f>+$B$16</f>
        <v>JvRensburg J</v>
      </c>
      <c r="E720" s="4">
        <v>1</v>
      </c>
      <c r="F720" s="4">
        <v>2</v>
      </c>
      <c r="L720" s="50"/>
      <c r="U720" s="38"/>
      <c r="V720" s="38"/>
    </row>
    <row r="721" spans="1:22" x14ac:dyDescent="0.25">
      <c r="A721" s="902" t="s">
        <v>212</v>
      </c>
      <c r="B721" s="26"/>
      <c r="C721" s="26"/>
      <c r="D721" s="26"/>
      <c r="E721" s="985">
        <v>42464</v>
      </c>
      <c r="F721" s="986">
        <v>42462</v>
      </c>
      <c r="G721" s="26"/>
      <c r="H721" s="26"/>
      <c r="I721" s="26"/>
      <c r="J721" s="26"/>
      <c r="U721" s="38"/>
      <c r="V721" s="38"/>
    </row>
    <row r="722" spans="1:22" x14ac:dyDescent="0.25">
      <c r="A722" s="893" t="s">
        <v>886</v>
      </c>
      <c r="B722" s="982"/>
      <c r="C722" s="982"/>
      <c r="D722" s="983"/>
      <c r="E722" s="603">
        <v>0</v>
      </c>
      <c r="F722" s="47">
        <v>0</v>
      </c>
      <c r="G722" s="26"/>
      <c r="H722" s="26"/>
      <c r="I722" s="26"/>
      <c r="J722" s="26"/>
      <c r="U722" s="38"/>
      <c r="V722" s="38"/>
    </row>
    <row r="723" spans="1:22" x14ac:dyDescent="0.25">
      <c r="A723" s="253" t="s">
        <v>212</v>
      </c>
      <c r="B723" s="26"/>
      <c r="C723" s="26"/>
      <c r="D723" s="26"/>
      <c r="E723" s="114"/>
      <c r="F723" s="986">
        <v>42464</v>
      </c>
      <c r="G723" s="26"/>
      <c r="H723" s="26"/>
      <c r="I723" s="26"/>
      <c r="J723" s="26"/>
      <c r="U723" s="38"/>
      <c r="V723" s="38"/>
    </row>
    <row r="724" spans="1:22" x14ac:dyDescent="0.25">
      <c r="A724" s="893" t="s">
        <v>886</v>
      </c>
      <c r="B724" s="982"/>
      <c r="C724" s="982"/>
      <c r="D724" s="982"/>
      <c r="E724" s="273"/>
      <c r="F724" s="47">
        <v>0</v>
      </c>
      <c r="G724" s="26"/>
      <c r="H724" s="26"/>
      <c r="I724" s="26"/>
      <c r="J724" s="26"/>
      <c r="U724" s="38"/>
      <c r="V724" s="38"/>
    </row>
    <row r="725" spans="1:22" s="26" customFormat="1" x14ac:dyDescent="0.25">
      <c r="U725" s="114"/>
      <c r="V725" s="114"/>
    </row>
    <row r="726" spans="1:22" x14ac:dyDescent="0.25">
      <c r="A726" s="966" t="s">
        <v>946</v>
      </c>
      <c r="U726" s="38"/>
      <c r="V726" s="38"/>
    </row>
    <row r="727" spans="1:22" ht="15.75" thickBot="1" x14ac:dyDescent="0.3">
      <c r="A727" t="s">
        <v>911</v>
      </c>
      <c r="U727" s="38"/>
      <c r="V727" s="38"/>
    </row>
    <row r="728" spans="1:22" x14ac:dyDescent="0.25">
      <c r="A728" t="s">
        <v>912</v>
      </c>
      <c r="C728" s="926" t="s">
        <v>115</v>
      </c>
      <c r="D728" s="927" t="s">
        <v>913</v>
      </c>
      <c r="E728" s="928" t="s">
        <v>231</v>
      </c>
      <c r="F728" s="929" t="s">
        <v>914</v>
      </c>
      <c r="G728" s="930" t="s">
        <v>915</v>
      </c>
      <c r="H728" s="931" t="s">
        <v>895</v>
      </c>
      <c r="I728" s="932" t="s">
        <v>916</v>
      </c>
      <c r="J728" s="933" t="s">
        <v>917</v>
      </c>
      <c r="K728" s="934" t="s">
        <v>917</v>
      </c>
      <c r="U728" s="38"/>
      <c r="V728" s="38"/>
    </row>
    <row r="729" spans="1:22" x14ac:dyDescent="0.25">
      <c r="C729" s="935" t="s">
        <v>64</v>
      </c>
      <c r="D729" s="936" t="s">
        <v>231</v>
      </c>
      <c r="E729" s="937" t="s">
        <v>918</v>
      </c>
      <c r="F729" s="938" t="s">
        <v>919</v>
      </c>
      <c r="G729" s="939" t="s">
        <v>920</v>
      </c>
      <c r="H729" s="940" t="s">
        <v>221</v>
      </c>
      <c r="I729" s="941" t="s">
        <v>921</v>
      </c>
      <c r="J729" s="197" t="s">
        <v>922</v>
      </c>
      <c r="K729" s="113" t="s">
        <v>918</v>
      </c>
      <c r="U729" s="38"/>
      <c r="V729" s="38"/>
    </row>
    <row r="730" spans="1:22" x14ac:dyDescent="0.25">
      <c r="C730" s="935" t="s">
        <v>918</v>
      </c>
      <c r="D730" s="942" t="s">
        <v>923</v>
      </c>
      <c r="E730" s="937" t="s">
        <v>924</v>
      </c>
      <c r="F730" s="938" t="s">
        <v>925</v>
      </c>
      <c r="G730" s="939" t="s">
        <v>918</v>
      </c>
      <c r="H730" s="940" t="s">
        <v>926</v>
      </c>
      <c r="I730" s="941" t="s">
        <v>211</v>
      </c>
      <c r="J730" s="197" t="s">
        <v>927</v>
      </c>
      <c r="K730" s="113"/>
      <c r="U730" s="38"/>
      <c r="V730" s="38"/>
    </row>
    <row r="731" spans="1:22" x14ac:dyDescent="0.25">
      <c r="C731" s="943">
        <v>42602</v>
      </c>
      <c r="D731" s="942" t="s">
        <v>928</v>
      </c>
      <c r="E731" s="944">
        <v>42602</v>
      </c>
      <c r="F731" s="945">
        <v>42602</v>
      </c>
      <c r="G731" s="939" t="s">
        <v>929</v>
      </c>
      <c r="H731" s="940" t="s">
        <v>930</v>
      </c>
      <c r="I731" s="941" t="s">
        <v>918</v>
      </c>
      <c r="J731" s="197"/>
      <c r="K731" s="113"/>
      <c r="U731" s="38"/>
      <c r="V731" s="38"/>
    </row>
    <row r="732" spans="1:22" x14ac:dyDescent="0.25">
      <c r="A732" s="486" t="s">
        <v>931</v>
      </c>
      <c r="B732" s="487" t="s">
        <v>2</v>
      </c>
      <c r="C732" s="935" t="s">
        <v>924</v>
      </c>
      <c r="D732" s="946">
        <v>42602</v>
      </c>
      <c r="E732" s="947"/>
      <c r="F732" s="938" t="s">
        <v>924</v>
      </c>
      <c r="G732" s="948">
        <v>42602</v>
      </c>
      <c r="H732" s="949">
        <v>42014</v>
      </c>
      <c r="I732" s="950">
        <v>42602</v>
      </c>
      <c r="J732" s="951">
        <v>42602</v>
      </c>
      <c r="K732" s="952">
        <v>42602</v>
      </c>
      <c r="U732" s="38"/>
      <c r="V732" s="38"/>
    </row>
    <row r="733" spans="1:22" x14ac:dyDescent="0.25">
      <c r="A733" s="20" t="s">
        <v>700</v>
      </c>
      <c r="B733" s="13" t="s">
        <v>26</v>
      </c>
      <c r="C733" s="249">
        <v>143</v>
      </c>
      <c r="D733" s="4">
        <v>77</v>
      </c>
      <c r="E733" s="953">
        <v>78</v>
      </c>
      <c r="F733" s="954">
        <v>112</v>
      </c>
      <c r="G733" s="955">
        <v>152</v>
      </c>
      <c r="H733" s="956">
        <v>9</v>
      </c>
      <c r="I733" s="957">
        <v>33</v>
      </c>
      <c r="J733" s="183">
        <v>121.16666666666667</v>
      </c>
      <c r="K733" s="586">
        <v>129</v>
      </c>
      <c r="U733" s="38"/>
      <c r="V733" s="38"/>
    </row>
    <row r="734" spans="1:22" s="26" customFormat="1" x14ac:dyDescent="0.25">
      <c r="U734" s="114"/>
      <c r="V734" s="114"/>
    </row>
    <row r="735" spans="1:22" x14ac:dyDescent="0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U735" s="38"/>
      <c r="V735" s="38"/>
    </row>
    <row r="736" spans="1:22" x14ac:dyDescent="0.25">
      <c r="V736" s="38"/>
    </row>
    <row r="737" spans="2:22" x14ac:dyDescent="0.25">
      <c r="C737" s="51" t="str">
        <f>+$B$6</f>
        <v>Beneke J</v>
      </c>
      <c r="D737" s="52" t="str">
        <f>+$B$7</f>
        <v>Vermaak D</v>
      </c>
      <c r="E737" s="53" t="str">
        <f>+$B$8</f>
        <v>Fivas M</v>
      </c>
      <c r="F737" s="95" t="str">
        <f>+$B$9</f>
        <v>Harris R</v>
      </c>
      <c r="G737" s="976" t="str">
        <f>+$B$10</f>
        <v>v Niekerk P</v>
      </c>
      <c r="H737" s="55" t="str">
        <f>+$B$11</f>
        <v>Brunette D</v>
      </c>
      <c r="I737" s="974" t="str">
        <f>+$B$12</f>
        <v>Meier H</v>
      </c>
      <c r="J737" s="3" t="str">
        <f>+$B$13</f>
        <v>Miles C</v>
      </c>
      <c r="K737" s="33" t="str">
        <f>+$B$14</f>
        <v>Gezernik R</v>
      </c>
      <c r="L737" s="96" t="str">
        <f>+$B$15</f>
        <v>Scholtz U</v>
      </c>
      <c r="M737" s="3" t="str">
        <f>+$B$16</f>
        <v>JvRensburg J</v>
      </c>
      <c r="N737" t="str">
        <f>+$B$17</f>
        <v>vEmmanis U</v>
      </c>
      <c r="V737" s="38"/>
    </row>
    <row r="738" spans="2:22" x14ac:dyDescent="0.25">
      <c r="B738" t="str">
        <f>+$B$17</f>
        <v>vEmmanis U</v>
      </c>
      <c r="E738" s="4">
        <v>1</v>
      </c>
      <c r="N738" s="50"/>
      <c r="V738" s="38"/>
    </row>
    <row r="739" spans="2:22" x14ac:dyDescent="0.25">
      <c r="V739" s="38"/>
    </row>
    <row r="740" spans="2:22" x14ac:dyDescent="0.25">
      <c r="V740" s="38"/>
    </row>
    <row r="741" spans="2:22" x14ac:dyDescent="0.25">
      <c r="V741" s="38"/>
    </row>
    <row r="742" spans="2:22" x14ac:dyDescent="0.25">
      <c r="V742" s="38"/>
    </row>
    <row r="743" spans="2:22" x14ac:dyDescent="0.25">
      <c r="V743" s="38"/>
    </row>
    <row r="744" spans="2:22" x14ac:dyDescent="0.25">
      <c r="V744" s="38"/>
    </row>
    <row r="745" spans="2:22" x14ac:dyDescent="0.25">
      <c r="V745" s="38"/>
    </row>
    <row r="746" spans="2:22" x14ac:dyDescent="0.25">
      <c r="V746" s="38"/>
    </row>
    <row r="747" spans="2:22" x14ac:dyDescent="0.25">
      <c r="V747" s="38"/>
    </row>
    <row r="748" spans="2:22" x14ac:dyDescent="0.25">
      <c r="V748" s="38"/>
    </row>
    <row r="749" spans="2:22" x14ac:dyDescent="0.25">
      <c r="V749" s="38"/>
    </row>
    <row r="750" spans="2:22" x14ac:dyDescent="0.25">
      <c r="V750" s="38"/>
    </row>
    <row r="751" spans="2:22" x14ac:dyDescent="0.25">
      <c r="V751" s="38"/>
    </row>
    <row r="752" spans="2:22" x14ac:dyDescent="0.25">
      <c r="V752" s="38"/>
    </row>
    <row r="753" spans="1:22" x14ac:dyDescent="0.25">
      <c r="V753" s="38"/>
    </row>
    <row r="754" spans="1:22" x14ac:dyDescent="0.25">
      <c r="V754" s="38"/>
    </row>
    <row r="755" spans="1:22" x14ac:dyDescent="0.25">
      <c r="M755" s="38"/>
      <c r="N755" s="38"/>
      <c r="O755" s="38"/>
      <c r="P755" s="38"/>
      <c r="Q755" s="38"/>
      <c r="R755" s="38"/>
      <c r="S755" s="38"/>
      <c r="T755" s="38"/>
      <c r="U755" s="38"/>
      <c r="V755" s="38"/>
    </row>
    <row r="756" spans="1:22" x14ac:dyDescent="0.25">
      <c r="M756" s="38"/>
      <c r="N756" s="38"/>
      <c r="O756" s="38"/>
      <c r="P756" s="38"/>
      <c r="Q756" s="38"/>
      <c r="R756" s="38"/>
      <c r="S756" s="38"/>
      <c r="T756" s="38"/>
      <c r="U756" s="38"/>
      <c r="V756" s="38"/>
    </row>
    <row r="757" spans="1:22" x14ac:dyDescent="0.25">
      <c r="M757" s="38"/>
      <c r="N757" s="38"/>
      <c r="O757" s="38"/>
      <c r="P757" s="38"/>
      <c r="Q757" s="38"/>
      <c r="R757" s="38"/>
      <c r="S757" s="38"/>
      <c r="T757" s="38"/>
      <c r="U757" s="38"/>
      <c r="V757" s="38"/>
    </row>
    <row r="758" spans="1:22" x14ac:dyDescent="0.25">
      <c r="A758" t="s">
        <v>890</v>
      </c>
      <c r="B758" s="38"/>
      <c r="C758" s="38"/>
      <c r="D758" s="38"/>
      <c r="E758" s="38"/>
      <c r="F758" s="38"/>
      <c r="G758" s="38"/>
      <c r="H758" s="38"/>
      <c r="I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</row>
    <row r="759" spans="1:22" x14ac:dyDescent="0.25">
      <c r="A759" t="s">
        <v>887</v>
      </c>
      <c r="B759" s="38"/>
      <c r="C759" s="38"/>
      <c r="D759" s="38"/>
      <c r="E759" s="38"/>
      <c r="F759" s="38"/>
      <c r="G759" s="38"/>
      <c r="H759" s="38"/>
      <c r="I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</row>
    <row r="760" spans="1:22" x14ac:dyDescent="0.25">
      <c r="B760" s="51" t="s">
        <v>122</v>
      </c>
      <c r="C760" s="52" t="s">
        <v>136</v>
      </c>
      <c r="D760" s="53" t="s">
        <v>137</v>
      </c>
      <c r="E760" s="95" t="s">
        <v>138</v>
      </c>
      <c r="F760" s="54" t="s">
        <v>139</v>
      </c>
      <c r="G760" s="33" t="s">
        <v>143</v>
      </c>
      <c r="H760" s="96" t="s">
        <v>144</v>
      </c>
      <c r="I760" s="3" t="s">
        <v>174</v>
      </c>
      <c r="M760" s="38"/>
      <c r="N760" s="38"/>
      <c r="O760" s="38"/>
      <c r="P760" s="38"/>
      <c r="Q760" s="38"/>
      <c r="R760" s="38"/>
      <c r="S760" s="38"/>
      <c r="T760" s="38"/>
      <c r="U760" s="38"/>
      <c r="V760" s="38"/>
    </row>
    <row r="761" spans="1:22" x14ac:dyDescent="0.25">
      <c r="A761" s="3" t="s">
        <v>174</v>
      </c>
      <c r="B761" s="4"/>
      <c r="C761" s="4">
        <v>1</v>
      </c>
      <c r="D761" s="4"/>
      <c r="E761" s="4"/>
      <c r="F761" s="4"/>
      <c r="G761" s="4"/>
      <c r="H761" s="4"/>
      <c r="I761" s="889"/>
      <c r="M761" s="38"/>
      <c r="N761" s="38"/>
      <c r="O761" s="38"/>
      <c r="P761" s="38"/>
      <c r="Q761" s="38"/>
      <c r="R761" s="38"/>
      <c r="S761" s="38"/>
      <c r="T761" s="38"/>
      <c r="U761" s="38"/>
      <c r="V761" s="38"/>
    </row>
    <row r="762" spans="1:22" x14ac:dyDescent="0.25">
      <c r="A762" s="197" t="s">
        <v>212</v>
      </c>
      <c r="B762" s="38"/>
      <c r="C762" s="203">
        <v>42476</v>
      </c>
      <c r="D762" s="38"/>
      <c r="E762" s="38"/>
      <c r="F762" s="38"/>
      <c r="G762" s="38"/>
      <c r="H762" s="38"/>
      <c r="I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</row>
    <row r="763" spans="1:22" x14ac:dyDescent="0.25">
      <c r="A763" s="253" t="s">
        <v>885</v>
      </c>
      <c r="B763" s="253"/>
      <c r="C763" s="4">
        <v>2</v>
      </c>
      <c r="D763" s="38"/>
      <c r="E763" s="38"/>
      <c r="F763" s="38"/>
      <c r="G763" s="38"/>
      <c r="H763" s="38"/>
      <c r="I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</row>
    <row r="764" spans="1:22" x14ac:dyDescent="0.25">
      <c r="A764" s="38"/>
      <c r="B764" s="38"/>
      <c r="C764" s="38"/>
      <c r="D764" s="38"/>
      <c r="E764" s="38"/>
      <c r="F764" s="38"/>
      <c r="G764" s="38"/>
      <c r="H764" s="38"/>
      <c r="I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</row>
    <row r="765" spans="1:22" x14ac:dyDescent="0.25">
      <c r="A765" t="s">
        <v>889</v>
      </c>
      <c r="B765" s="38"/>
      <c r="C765" s="38"/>
      <c r="D765" s="38"/>
      <c r="E765" s="38"/>
      <c r="F765" s="38"/>
      <c r="G765" s="38"/>
      <c r="H765" s="38"/>
      <c r="I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</row>
    <row r="766" spans="1:22" x14ac:dyDescent="0.25">
      <c r="A766" t="s">
        <v>888</v>
      </c>
      <c r="M766" s="38"/>
      <c r="N766" s="38"/>
      <c r="O766" s="38"/>
      <c r="P766" s="38"/>
      <c r="Q766" s="38"/>
      <c r="R766" s="38"/>
      <c r="S766" s="38"/>
      <c r="T766" s="38"/>
      <c r="U766" s="38"/>
      <c r="V766" s="38"/>
    </row>
    <row r="767" spans="1:22" x14ac:dyDescent="0.25">
      <c r="B767" s="51" t="s">
        <v>122</v>
      </c>
      <c r="C767" s="52" t="s">
        <v>136</v>
      </c>
      <c r="D767" s="53" t="s">
        <v>137</v>
      </c>
      <c r="E767" s="95" t="s">
        <v>138</v>
      </c>
      <c r="F767" s="54" t="s">
        <v>139</v>
      </c>
      <c r="G767" s="33" t="s">
        <v>143</v>
      </c>
      <c r="H767" s="96" t="s">
        <v>144</v>
      </c>
      <c r="I767" s="3" t="s">
        <v>174</v>
      </c>
      <c r="M767" s="38"/>
      <c r="N767" s="38"/>
      <c r="O767" s="38"/>
      <c r="P767" s="38"/>
      <c r="Q767" s="38"/>
      <c r="R767" s="38"/>
      <c r="S767" s="38"/>
      <c r="T767" s="38"/>
      <c r="U767" s="38"/>
      <c r="V767" s="38"/>
    </row>
    <row r="768" spans="1:22" x14ac:dyDescent="0.25">
      <c r="A768" s="3" t="s">
        <v>174</v>
      </c>
      <c r="B768" s="4"/>
      <c r="C768" s="4"/>
      <c r="D768" s="4">
        <v>1</v>
      </c>
      <c r="E768" s="4"/>
      <c r="F768" s="4"/>
      <c r="G768" s="4">
        <v>2</v>
      </c>
      <c r="H768" s="4"/>
      <c r="I768" s="889"/>
      <c r="M768" s="38"/>
      <c r="N768" s="38"/>
      <c r="O768" s="38"/>
      <c r="P768" s="38"/>
      <c r="Q768" s="38"/>
      <c r="R768" s="38"/>
      <c r="S768" s="38"/>
      <c r="T768" s="38"/>
      <c r="U768" s="38"/>
      <c r="V768" s="38"/>
    </row>
    <row r="769" spans="1:39" x14ac:dyDescent="0.25">
      <c r="A769" s="902" t="s">
        <v>212</v>
      </c>
      <c r="B769" s="38"/>
      <c r="C769" s="38"/>
      <c r="D769" s="203">
        <v>42476</v>
      </c>
      <c r="E769" s="38"/>
      <c r="F769" s="38"/>
      <c r="G769" s="203">
        <v>42420</v>
      </c>
      <c r="H769" s="38"/>
      <c r="I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</row>
    <row r="770" spans="1:39" x14ac:dyDescent="0.25">
      <c r="A770" s="893" t="s">
        <v>886</v>
      </c>
      <c r="B770" s="253"/>
      <c r="C770" s="133"/>
      <c r="D770" s="4">
        <v>-1</v>
      </c>
      <c r="E770" s="38"/>
      <c r="F770" s="38"/>
      <c r="G770" s="4">
        <v>0</v>
      </c>
      <c r="H770" s="38"/>
      <c r="I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</row>
    <row r="771" spans="1:39" x14ac:dyDescent="0.25">
      <c r="A771" s="253" t="s">
        <v>212</v>
      </c>
      <c r="B771" s="38"/>
      <c r="C771" s="38"/>
      <c r="D771" s="38"/>
      <c r="E771" s="38"/>
      <c r="F771" s="38"/>
      <c r="G771" s="203">
        <v>42476</v>
      </c>
      <c r="H771" s="38"/>
      <c r="I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</row>
    <row r="772" spans="1:39" x14ac:dyDescent="0.25">
      <c r="A772" s="893" t="s">
        <v>886</v>
      </c>
      <c r="B772" s="253"/>
      <c r="C772" s="253"/>
      <c r="D772" s="253"/>
      <c r="E772" s="253"/>
      <c r="F772" s="133"/>
      <c r="G772" s="4">
        <v>0</v>
      </c>
      <c r="H772" s="38"/>
      <c r="I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</row>
    <row r="773" spans="1:39" x14ac:dyDescent="0.25">
      <c r="A773" s="38"/>
      <c r="B773" s="38"/>
      <c r="C773" s="38"/>
      <c r="D773" s="38"/>
      <c r="E773" s="38"/>
      <c r="F773" s="38"/>
      <c r="G773" s="38"/>
      <c r="H773" s="38"/>
      <c r="I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</row>
    <row r="774" spans="1:39" x14ac:dyDescent="0.25">
      <c r="A774" s="966" t="s">
        <v>946</v>
      </c>
      <c r="M774" s="38"/>
      <c r="N774" s="38"/>
      <c r="O774" s="38"/>
      <c r="P774" s="38"/>
      <c r="Q774" s="38"/>
      <c r="R774" s="38"/>
      <c r="S774" s="38"/>
      <c r="T774" s="38"/>
      <c r="U774" s="38"/>
      <c r="V774" s="38"/>
    </row>
    <row r="775" spans="1:39" ht="15.75" thickBot="1" x14ac:dyDescent="0.3">
      <c r="A775" t="s">
        <v>911</v>
      </c>
      <c r="M775" s="38"/>
      <c r="N775" s="38"/>
      <c r="O775" s="38"/>
      <c r="P775" s="38"/>
      <c r="Q775" s="38"/>
      <c r="R775" s="38"/>
      <c r="S775" s="38"/>
      <c r="T775" s="38"/>
      <c r="U775" s="38"/>
      <c r="V775" s="38"/>
    </row>
    <row r="776" spans="1:39" x14ac:dyDescent="0.25">
      <c r="A776" t="s">
        <v>912</v>
      </c>
      <c r="C776" s="926" t="s">
        <v>115</v>
      </c>
      <c r="D776" s="927" t="s">
        <v>913</v>
      </c>
      <c r="E776" s="928" t="s">
        <v>231</v>
      </c>
      <c r="F776" s="929" t="s">
        <v>914</v>
      </c>
      <c r="G776" s="930" t="s">
        <v>915</v>
      </c>
      <c r="H776" s="931" t="s">
        <v>895</v>
      </c>
      <c r="I776" s="932" t="s">
        <v>916</v>
      </c>
      <c r="J776" s="933" t="s">
        <v>917</v>
      </c>
      <c r="K776" s="934" t="s">
        <v>917</v>
      </c>
      <c r="M776" s="38"/>
      <c r="N776" s="38"/>
      <c r="O776" s="38"/>
      <c r="P776" s="38"/>
      <c r="Q776" s="38"/>
      <c r="R776" s="38"/>
      <c r="S776" s="38"/>
      <c r="T776" s="38"/>
      <c r="U776" s="38"/>
      <c r="V776" s="38"/>
    </row>
    <row r="777" spans="1:39" x14ac:dyDescent="0.25">
      <c r="C777" s="935" t="s">
        <v>64</v>
      </c>
      <c r="D777" s="936" t="s">
        <v>231</v>
      </c>
      <c r="E777" s="937" t="s">
        <v>918</v>
      </c>
      <c r="F777" s="938" t="s">
        <v>919</v>
      </c>
      <c r="G777" s="939" t="s">
        <v>920</v>
      </c>
      <c r="H777" s="940" t="s">
        <v>221</v>
      </c>
      <c r="I777" s="941" t="s">
        <v>921</v>
      </c>
      <c r="J777" s="197" t="s">
        <v>922</v>
      </c>
      <c r="K777" s="113" t="s">
        <v>918</v>
      </c>
      <c r="M777" s="38"/>
      <c r="N777" s="38"/>
      <c r="O777" s="38"/>
      <c r="P777" s="38"/>
      <c r="Q777" s="38"/>
      <c r="R777" s="38"/>
      <c r="S777" s="38"/>
      <c r="T777" s="38"/>
      <c r="U777" s="38"/>
      <c r="V777" s="38"/>
    </row>
    <row r="778" spans="1:39" x14ac:dyDescent="0.25">
      <c r="C778" s="935" t="s">
        <v>918</v>
      </c>
      <c r="D778" s="942" t="s">
        <v>923</v>
      </c>
      <c r="E778" s="937" t="s">
        <v>924</v>
      </c>
      <c r="F778" s="938" t="s">
        <v>925</v>
      </c>
      <c r="G778" s="939" t="s">
        <v>918</v>
      </c>
      <c r="H778" s="940" t="s">
        <v>926</v>
      </c>
      <c r="I778" s="941" t="s">
        <v>211</v>
      </c>
      <c r="J778" s="197" t="s">
        <v>927</v>
      </c>
      <c r="K778" s="113"/>
      <c r="M778" s="38"/>
      <c r="N778" s="38"/>
      <c r="O778" s="38"/>
      <c r="P778" s="38"/>
      <c r="Q778" s="38"/>
      <c r="R778" s="38"/>
      <c r="S778" s="38"/>
      <c r="T778" s="38"/>
      <c r="U778" s="38"/>
      <c r="V778" s="38"/>
    </row>
    <row r="779" spans="1:39" x14ac:dyDescent="0.25">
      <c r="C779" s="943">
        <v>42602</v>
      </c>
      <c r="D779" s="942" t="s">
        <v>928</v>
      </c>
      <c r="E779" s="944">
        <v>42602</v>
      </c>
      <c r="F779" s="945">
        <v>42602</v>
      </c>
      <c r="G779" s="939" t="s">
        <v>929</v>
      </c>
      <c r="H779" s="940" t="s">
        <v>930</v>
      </c>
      <c r="I779" s="941" t="s">
        <v>918</v>
      </c>
      <c r="J779" s="197"/>
      <c r="K779" s="113"/>
      <c r="M779" s="38"/>
      <c r="N779" s="38"/>
      <c r="O779" s="38"/>
      <c r="P779" s="38"/>
      <c r="Q779" s="38"/>
      <c r="R779" s="38"/>
      <c r="S779" s="38"/>
      <c r="T779" s="38"/>
      <c r="U779" s="38"/>
      <c r="V779" s="38"/>
    </row>
    <row r="780" spans="1:39" x14ac:dyDescent="0.25">
      <c r="A780" s="486" t="s">
        <v>931</v>
      </c>
      <c r="B780" s="487" t="s">
        <v>2</v>
      </c>
      <c r="C780" s="935" t="s">
        <v>924</v>
      </c>
      <c r="D780" s="946">
        <v>42602</v>
      </c>
      <c r="E780" s="947"/>
      <c r="F780" s="938" t="s">
        <v>924</v>
      </c>
      <c r="G780" s="948">
        <v>42602</v>
      </c>
      <c r="H780" s="949">
        <v>42014</v>
      </c>
      <c r="I780" s="950">
        <v>42602</v>
      </c>
      <c r="J780" s="951">
        <v>42602</v>
      </c>
      <c r="K780" s="952">
        <v>42602</v>
      </c>
      <c r="M780" s="38"/>
      <c r="N780" s="38"/>
      <c r="O780" s="38"/>
      <c r="P780" s="38"/>
      <c r="Q780" s="38"/>
      <c r="R780" s="38"/>
      <c r="S780" s="38"/>
      <c r="T780" s="38"/>
      <c r="U780" s="38"/>
      <c r="V780" s="38"/>
    </row>
    <row r="781" spans="1:39" x14ac:dyDescent="0.25">
      <c r="A781" s="7" t="s">
        <v>48</v>
      </c>
      <c r="B781" s="12" t="s">
        <v>49</v>
      </c>
      <c r="C781" s="249">
        <v>154</v>
      </c>
      <c r="D781" s="4">
        <v>175</v>
      </c>
      <c r="E781" s="953">
        <v>175</v>
      </c>
      <c r="F781" s="954">
        <v>94</v>
      </c>
      <c r="G781" s="955">
        <v>110</v>
      </c>
      <c r="H781" s="956">
        <v>35</v>
      </c>
      <c r="I781" s="957">
        <v>112</v>
      </c>
      <c r="J781" s="183">
        <v>163.5</v>
      </c>
      <c r="K781" s="586">
        <v>169</v>
      </c>
      <c r="M781" s="38"/>
      <c r="N781" s="38"/>
      <c r="O781" s="38"/>
      <c r="P781" s="38"/>
      <c r="Q781" s="38"/>
      <c r="R781" s="38"/>
      <c r="S781" s="38"/>
      <c r="T781" s="38"/>
      <c r="U781" s="38"/>
      <c r="V781" s="38"/>
    </row>
    <row r="782" spans="1:39" x14ac:dyDescent="0.25">
      <c r="A782" s="38"/>
      <c r="B782" s="38"/>
      <c r="C782" s="38"/>
      <c r="D782" s="38"/>
      <c r="E782" s="38"/>
      <c r="F782" s="38"/>
      <c r="G782" s="38"/>
      <c r="H782" s="38"/>
      <c r="I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</row>
    <row r="783" spans="1:39" x14ac:dyDescent="0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987"/>
      <c r="N783" s="987"/>
      <c r="O783" s="38"/>
      <c r="P783" s="38"/>
      <c r="Q783" s="38"/>
      <c r="R783" s="38"/>
      <c r="S783" s="38"/>
      <c r="T783" s="38"/>
      <c r="U783" s="38"/>
      <c r="V783" s="38"/>
    </row>
    <row r="784" spans="1:39" s="911" customFormat="1" ht="18.75" x14ac:dyDescent="0.3">
      <c r="A784"/>
      <c r="B784"/>
      <c r="C784"/>
      <c r="D784"/>
      <c r="E784"/>
      <c r="F784"/>
      <c r="G784"/>
      <c r="H784"/>
      <c r="I784"/>
      <c r="J784"/>
      <c r="K784"/>
      <c r="L784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</row>
    <row r="785" spans="1:39" ht="18.75" x14ac:dyDescent="0.3">
      <c r="A785" s="963" t="s">
        <v>999</v>
      </c>
      <c r="B785" s="911"/>
      <c r="C785" s="911"/>
      <c r="D785" s="911"/>
      <c r="E785" s="911"/>
      <c r="F785" s="911"/>
      <c r="G785" s="911"/>
      <c r="H785" s="911"/>
      <c r="I785" s="911"/>
      <c r="J785" s="911"/>
      <c r="K785" s="911"/>
      <c r="L785" s="911"/>
      <c r="M785" s="921"/>
      <c r="N785" s="921"/>
      <c r="O785" s="921"/>
      <c r="P785" s="921"/>
      <c r="Q785" s="921"/>
      <c r="R785" s="921"/>
      <c r="S785" s="921"/>
      <c r="T785" s="921"/>
      <c r="U785" s="921"/>
      <c r="V785" s="921"/>
      <c r="W785" s="911"/>
      <c r="X785" s="911"/>
      <c r="Y785" s="911"/>
      <c r="Z785" s="911"/>
      <c r="AA785" s="911"/>
      <c r="AB785" s="911"/>
      <c r="AC785" s="911"/>
      <c r="AD785" s="911"/>
      <c r="AE785" s="911"/>
      <c r="AF785" s="911"/>
      <c r="AG785" s="911"/>
      <c r="AH785" s="911"/>
      <c r="AI785" s="911"/>
      <c r="AK785" s="911"/>
      <c r="AL785" s="911"/>
      <c r="AM785" s="911"/>
    </row>
    <row r="786" spans="1:39" x14ac:dyDescent="0.25">
      <c r="A786" s="966" t="s">
        <v>946</v>
      </c>
      <c r="M786" s="38"/>
      <c r="N786" s="38"/>
      <c r="O786" s="38"/>
      <c r="P786" s="38"/>
      <c r="Q786" s="38"/>
      <c r="R786" s="38"/>
      <c r="S786" s="38"/>
      <c r="T786" s="38"/>
      <c r="U786" s="38"/>
      <c r="V786" s="38"/>
    </row>
    <row r="787" spans="1:39" ht="15.75" thickBot="1" x14ac:dyDescent="0.3">
      <c r="A787" t="s">
        <v>911</v>
      </c>
      <c r="M787" s="38"/>
      <c r="N787" s="38"/>
      <c r="O787" s="38"/>
      <c r="P787" s="38"/>
      <c r="Q787" s="38"/>
      <c r="R787" s="38"/>
      <c r="S787" s="38"/>
      <c r="T787" s="38"/>
      <c r="U787" s="38"/>
      <c r="V787" s="38"/>
    </row>
    <row r="788" spans="1:39" x14ac:dyDescent="0.25">
      <c r="A788" t="s">
        <v>912</v>
      </c>
      <c r="C788" s="926" t="s">
        <v>115</v>
      </c>
      <c r="D788" s="927" t="s">
        <v>913</v>
      </c>
      <c r="E788" s="928" t="s">
        <v>231</v>
      </c>
      <c r="F788" s="929" t="s">
        <v>914</v>
      </c>
      <c r="G788" s="930" t="s">
        <v>915</v>
      </c>
      <c r="H788" s="931" t="s">
        <v>895</v>
      </c>
      <c r="I788" s="932" t="s">
        <v>916</v>
      </c>
      <c r="J788" s="933" t="s">
        <v>917</v>
      </c>
      <c r="K788" s="934" t="s">
        <v>917</v>
      </c>
      <c r="M788" s="38"/>
      <c r="N788" s="38"/>
      <c r="O788" s="38"/>
      <c r="P788" s="38"/>
      <c r="Q788" s="38"/>
      <c r="R788" s="38"/>
      <c r="S788" s="38"/>
      <c r="T788" s="38"/>
      <c r="U788" s="38"/>
      <c r="V788" s="38"/>
    </row>
    <row r="789" spans="1:39" ht="18.75" x14ac:dyDescent="0.3">
      <c r="C789" s="935" t="s">
        <v>64</v>
      </c>
      <c r="D789" s="936" t="s">
        <v>231</v>
      </c>
      <c r="E789" s="937" t="s">
        <v>918</v>
      </c>
      <c r="F789" s="938" t="s">
        <v>919</v>
      </c>
      <c r="G789" s="939" t="s">
        <v>920</v>
      </c>
      <c r="H789" s="940" t="s">
        <v>221</v>
      </c>
      <c r="I789" s="941" t="s">
        <v>921</v>
      </c>
      <c r="J789" s="197" t="s">
        <v>922</v>
      </c>
      <c r="K789" s="113" t="s">
        <v>918</v>
      </c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AJ789" s="911"/>
    </row>
    <row r="790" spans="1:39" x14ac:dyDescent="0.25">
      <c r="C790" s="935" t="s">
        <v>918</v>
      </c>
      <c r="D790" s="942" t="s">
        <v>923</v>
      </c>
      <c r="E790" s="937" t="s">
        <v>924</v>
      </c>
      <c r="F790" s="938" t="s">
        <v>925</v>
      </c>
      <c r="G790" s="939" t="s">
        <v>918</v>
      </c>
      <c r="H790" s="940" t="s">
        <v>926</v>
      </c>
      <c r="I790" s="941" t="s">
        <v>211</v>
      </c>
      <c r="J790" s="197" t="s">
        <v>927</v>
      </c>
      <c r="K790" s="113"/>
      <c r="M790" s="38"/>
      <c r="N790" s="38"/>
      <c r="O790" s="38"/>
      <c r="P790" s="38"/>
      <c r="Q790" s="38"/>
      <c r="R790" s="38"/>
      <c r="S790" s="38"/>
      <c r="T790" s="38"/>
      <c r="U790" s="38"/>
      <c r="V790" s="38"/>
    </row>
    <row r="791" spans="1:39" x14ac:dyDescent="0.25">
      <c r="C791" s="943">
        <v>42602</v>
      </c>
      <c r="D791" s="942" t="s">
        <v>928</v>
      </c>
      <c r="E791" s="944">
        <v>42602</v>
      </c>
      <c r="F791" s="945">
        <v>42602</v>
      </c>
      <c r="G791" s="939" t="s">
        <v>929</v>
      </c>
      <c r="H791" s="940" t="s">
        <v>930</v>
      </c>
      <c r="I791" s="941" t="s">
        <v>918</v>
      </c>
      <c r="J791" s="197"/>
      <c r="K791" s="113"/>
      <c r="M791" s="38"/>
      <c r="N791" s="38"/>
      <c r="O791" s="38"/>
      <c r="P791" s="38"/>
      <c r="Q791" s="38"/>
      <c r="R791" s="38"/>
      <c r="S791" s="38"/>
      <c r="T791" s="38"/>
      <c r="U791" s="38"/>
      <c r="V791" s="38"/>
    </row>
    <row r="792" spans="1:39" x14ac:dyDescent="0.25">
      <c r="A792" s="486" t="s">
        <v>931</v>
      </c>
      <c r="B792" s="487" t="s">
        <v>2</v>
      </c>
      <c r="C792" s="935" t="s">
        <v>924</v>
      </c>
      <c r="D792" s="946">
        <v>42602</v>
      </c>
      <c r="E792" s="947"/>
      <c r="F792" s="938" t="s">
        <v>924</v>
      </c>
      <c r="G792" s="948">
        <v>42602</v>
      </c>
      <c r="H792" s="949">
        <v>42014</v>
      </c>
      <c r="I792" s="950">
        <v>42602</v>
      </c>
      <c r="J792" s="951">
        <v>42602</v>
      </c>
      <c r="K792" s="952">
        <v>42602</v>
      </c>
      <c r="M792" s="38"/>
      <c r="N792" s="38"/>
      <c r="O792" s="38"/>
      <c r="P792" s="38"/>
      <c r="Q792" s="38"/>
      <c r="R792" s="38"/>
      <c r="S792" s="38"/>
      <c r="T792" s="38"/>
      <c r="U792" s="38"/>
      <c r="V792" s="38"/>
    </row>
    <row r="793" spans="1:39" x14ac:dyDescent="0.25">
      <c r="A793" s="245" t="s">
        <v>3</v>
      </c>
      <c r="B793" s="6" t="s">
        <v>4</v>
      </c>
      <c r="C793" s="249">
        <v>50</v>
      </c>
      <c r="D793" s="4">
        <v>9</v>
      </c>
      <c r="E793" s="953">
        <v>10</v>
      </c>
      <c r="F793" s="954">
        <v>15</v>
      </c>
      <c r="G793" s="955">
        <v>74</v>
      </c>
      <c r="H793" s="956">
        <v>47</v>
      </c>
      <c r="I793" s="957">
        <v>57</v>
      </c>
      <c r="J793" s="183">
        <v>35.833333333333336</v>
      </c>
      <c r="K793" s="586">
        <v>26</v>
      </c>
      <c r="M793" s="38"/>
      <c r="N793" s="38"/>
      <c r="O793" s="38"/>
      <c r="P793" s="38"/>
      <c r="Q793" s="38"/>
      <c r="R793" s="38"/>
      <c r="S793" s="38"/>
      <c r="T793" s="38"/>
      <c r="U793" s="38"/>
      <c r="V793" s="38"/>
    </row>
    <row r="794" spans="1:39" x14ac:dyDescent="0.25">
      <c r="A794" s="17" t="s">
        <v>859</v>
      </c>
      <c r="B794" s="11" t="s">
        <v>735</v>
      </c>
      <c r="C794" s="249">
        <v>55</v>
      </c>
      <c r="D794" s="4">
        <v>32</v>
      </c>
      <c r="E794" s="953">
        <v>34</v>
      </c>
      <c r="F794" s="954">
        <v>47</v>
      </c>
      <c r="G794" s="955">
        <v>105</v>
      </c>
      <c r="H794" s="956">
        <v>5</v>
      </c>
      <c r="I794" s="957">
        <v>57</v>
      </c>
      <c r="J794" s="183">
        <v>64.833333333333329</v>
      </c>
      <c r="K794" s="586">
        <v>64</v>
      </c>
      <c r="M794" s="38"/>
      <c r="N794" s="38"/>
      <c r="O794" s="38"/>
      <c r="P794" s="38"/>
      <c r="Q794" s="38"/>
      <c r="R794" s="38"/>
      <c r="S794" s="38"/>
      <c r="T794" s="38"/>
      <c r="U794" s="38"/>
      <c r="V794" s="38"/>
    </row>
    <row r="795" spans="1:39" x14ac:dyDescent="0.25">
      <c r="A795" s="10" t="s">
        <v>232</v>
      </c>
      <c r="B795" s="13" t="s">
        <v>11</v>
      </c>
      <c r="C795" s="45">
        <v>94</v>
      </c>
      <c r="D795" s="45">
        <v>3</v>
      </c>
      <c r="E795" s="45">
        <v>19</v>
      </c>
      <c r="F795" s="45">
        <v>27</v>
      </c>
      <c r="G795" s="45">
        <v>88</v>
      </c>
      <c r="H795" s="45">
        <v>105</v>
      </c>
      <c r="I795" s="45">
        <v>50</v>
      </c>
      <c r="J795" s="959">
        <v>54.5</v>
      </c>
      <c r="K795" s="960">
        <v>49</v>
      </c>
      <c r="M795" s="38"/>
      <c r="N795" s="38"/>
      <c r="O795" s="38"/>
      <c r="P795" s="38"/>
      <c r="Q795" s="38"/>
      <c r="R795" s="38"/>
      <c r="S795" s="38"/>
      <c r="T795" s="38"/>
      <c r="U795" s="38"/>
      <c r="V795" s="38"/>
    </row>
    <row r="796" spans="1:39" x14ac:dyDescent="0.25">
      <c r="A796" s="10" t="s">
        <v>23</v>
      </c>
      <c r="B796" s="13" t="s">
        <v>24</v>
      </c>
      <c r="C796" s="45">
        <v>90</v>
      </c>
      <c r="D796" s="45">
        <v>16</v>
      </c>
      <c r="E796" s="45">
        <v>8</v>
      </c>
      <c r="F796" s="45">
        <v>75</v>
      </c>
      <c r="G796" s="45">
        <v>76</v>
      </c>
      <c r="H796" s="45">
        <v>106</v>
      </c>
      <c r="I796" s="45">
        <v>75</v>
      </c>
      <c r="J796" s="959">
        <v>70</v>
      </c>
      <c r="K796" s="960">
        <v>69</v>
      </c>
      <c r="M796" s="38"/>
      <c r="N796" s="38"/>
      <c r="O796" s="38"/>
      <c r="P796" s="38"/>
      <c r="Q796" s="38"/>
      <c r="R796" s="38"/>
      <c r="S796" s="38"/>
      <c r="T796" s="38"/>
      <c r="U796" s="38"/>
      <c r="V796" s="38"/>
    </row>
    <row r="797" spans="1:39" x14ac:dyDescent="0.25">
      <c r="A797" s="20" t="s">
        <v>423</v>
      </c>
      <c r="B797" s="6" t="s">
        <v>40</v>
      </c>
      <c r="C797" s="249">
        <v>115</v>
      </c>
      <c r="D797" s="4">
        <v>113</v>
      </c>
      <c r="E797" s="953">
        <v>114</v>
      </c>
      <c r="F797" s="954">
        <v>35</v>
      </c>
      <c r="G797" s="955">
        <v>56</v>
      </c>
      <c r="H797" s="956">
        <v>83</v>
      </c>
      <c r="I797" s="957">
        <v>43</v>
      </c>
      <c r="J797" s="183">
        <v>96</v>
      </c>
      <c r="K797" s="586">
        <v>101</v>
      </c>
      <c r="M797" s="38"/>
      <c r="N797" s="38"/>
      <c r="O797" s="38"/>
      <c r="P797" s="38"/>
      <c r="Q797" s="38"/>
      <c r="R797" s="38"/>
      <c r="S797" s="38"/>
      <c r="T797" s="38"/>
      <c r="U797" s="38"/>
      <c r="V797" s="38"/>
    </row>
    <row r="798" spans="1:39" x14ac:dyDescent="0.25">
      <c r="A798" s="20" t="s">
        <v>6</v>
      </c>
      <c r="B798" s="13" t="s">
        <v>7</v>
      </c>
      <c r="C798" s="249">
        <v>117</v>
      </c>
      <c r="D798" s="4">
        <v>32</v>
      </c>
      <c r="E798" s="953">
        <v>53</v>
      </c>
      <c r="F798" s="954">
        <v>47</v>
      </c>
      <c r="G798" s="955">
        <v>97</v>
      </c>
      <c r="H798" s="956">
        <v>14</v>
      </c>
      <c r="I798" s="957">
        <v>2</v>
      </c>
      <c r="J798" s="183">
        <v>58</v>
      </c>
      <c r="K798" s="586">
        <v>52</v>
      </c>
      <c r="M798" s="38"/>
      <c r="N798" s="38"/>
      <c r="O798" s="38"/>
      <c r="P798" s="38"/>
      <c r="Q798" s="38"/>
      <c r="R798" s="38"/>
      <c r="S798" s="38"/>
      <c r="T798" s="38"/>
      <c r="U798" s="38"/>
      <c r="V798" s="38"/>
    </row>
    <row r="799" spans="1:39" x14ac:dyDescent="0.25">
      <c r="A799" s="10" t="s">
        <v>21</v>
      </c>
      <c r="B799" s="13" t="s">
        <v>22</v>
      </c>
      <c r="C799" s="45">
        <v>129</v>
      </c>
      <c r="D799" s="45">
        <v>67</v>
      </c>
      <c r="E799" s="45">
        <v>64</v>
      </c>
      <c r="F799" s="45">
        <v>41</v>
      </c>
      <c r="G799" s="45">
        <v>97</v>
      </c>
      <c r="H799" s="45">
        <v>105</v>
      </c>
      <c r="I799" s="45">
        <v>76</v>
      </c>
      <c r="J799" s="959">
        <v>95.5</v>
      </c>
      <c r="K799" s="960">
        <v>100</v>
      </c>
      <c r="M799" s="38"/>
      <c r="N799" s="38"/>
      <c r="O799" s="38"/>
      <c r="P799" s="38"/>
      <c r="Q799" s="38"/>
      <c r="R799" s="38"/>
      <c r="S799" s="38"/>
      <c r="T799" s="38"/>
      <c r="U799" s="38"/>
      <c r="V799" s="38"/>
    </row>
    <row r="800" spans="1:39" x14ac:dyDescent="0.25">
      <c r="A800" s="20" t="s">
        <v>390</v>
      </c>
      <c r="B800" s="13" t="s">
        <v>20</v>
      </c>
      <c r="C800" s="249">
        <v>134</v>
      </c>
      <c r="D800" s="4">
        <v>39</v>
      </c>
      <c r="E800" s="953">
        <v>56</v>
      </c>
      <c r="F800" s="954">
        <v>112</v>
      </c>
      <c r="G800" s="955">
        <v>72</v>
      </c>
      <c r="H800" s="956">
        <v>21</v>
      </c>
      <c r="I800" s="957">
        <v>124</v>
      </c>
      <c r="J800" s="183">
        <v>110.83333333333333</v>
      </c>
      <c r="K800" s="586">
        <v>120</v>
      </c>
      <c r="M800" s="38"/>
      <c r="N800" s="38"/>
      <c r="O800" s="38"/>
      <c r="P800" s="38"/>
      <c r="Q800" s="38"/>
      <c r="R800" s="38"/>
      <c r="S800" s="38"/>
      <c r="T800" s="38"/>
      <c r="U800" s="38"/>
      <c r="V800" s="38"/>
    </row>
    <row r="801" spans="1:22" x14ac:dyDescent="0.25">
      <c r="A801" s="20" t="s">
        <v>700</v>
      </c>
      <c r="B801" s="13" t="s">
        <v>26</v>
      </c>
      <c r="C801" s="249">
        <v>143</v>
      </c>
      <c r="D801" s="4">
        <v>77</v>
      </c>
      <c r="E801" s="953">
        <v>78</v>
      </c>
      <c r="F801" s="954">
        <v>112</v>
      </c>
      <c r="G801" s="955">
        <v>152</v>
      </c>
      <c r="H801" s="956">
        <v>9</v>
      </c>
      <c r="I801" s="957">
        <v>33</v>
      </c>
      <c r="J801" s="183">
        <v>121.16666666666667</v>
      </c>
      <c r="K801" s="586">
        <v>129</v>
      </c>
      <c r="M801" s="38"/>
      <c r="N801" s="38"/>
      <c r="O801" s="38"/>
      <c r="P801" s="38"/>
      <c r="Q801" s="38"/>
      <c r="R801" s="38"/>
      <c r="S801" s="38"/>
      <c r="T801" s="38"/>
      <c r="U801" s="38"/>
      <c r="V801" s="38"/>
    </row>
    <row r="802" spans="1:22" x14ac:dyDescent="0.25">
      <c r="A802" s="7" t="s">
        <v>48</v>
      </c>
      <c r="B802" s="12" t="s">
        <v>49</v>
      </c>
      <c r="C802" s="249">
        <v>154</v>
      </c>
      <c r="D802" s="4">
        <v>175</v>
      </c>
      <c r="E802" s="953">
        <v>175</v>
      </c>
      <c r="F802" s="954">
        <v>94</v>
      </c>
      <c r="G802" s="955">
        <v>110</v>
      </c>
      <c r="H802" s="956">
        <v>35</v>
      </c>
      <c r="I802" s="957">
        <v>112</v>
      </c>
      <c r="J802" s="183">
        <v>163.5</v>
      </c>
      <c r="K802" s="586">
        <v>169</v>
      </c>
      <c r="M802" s="38"/>
      <c r="N802" s="38"/>
      <c r="O802" s="38"/>
      <c r="P802" s="38"/>
      <c r="Q802" s="38"/>
      <c r="R802" s="38"/>
      <c r="S802" s="38"/>
      <c r="T802" s="38"/>
      <c r="U802" s="38"/>
      <c r="V802" s="38"/>
    </row>
    <row r="803" spans="1:22" x14ac:dyDescent="0.25">
      <c r="M803" s="38"/>
      <c r="N803" s="38"/>
      <c r="O803" s="38"/>
      <c r="P803" s="38"/>
      <c r="Q803" s="38"/>
      <c r="R803" s="38"/>
      <c r="S803" s="38"/>
      <c r="T803" s="38"/>
      <c r="U803" s="38"/>
      <c r="V803" s="38"/>
    </row>
    <row r="804" spans="1:22" x14ac:dyDescent="0.2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M804" s="38"/>
      <c r="N804" s="38"/>
      <c r="O804" s="38"/>
      <c r="P804" s="38"/>
      <c r="Q804" s="38"/>
      <c r="R804" s="38"/>
      <c r="S804" s="38"/>
      <c r="T804" s="38"/>
      <c r="U804" s="38"/>
      <c r="V804" s="38"/>
    </row>
    <row r="805" spans="1:22" x14ac:dyDescent="0.25">
      <c r="M805" s="38"/>
      <c r="N805" s="38"/>
      <c r="O805" s="38"/>
      <c r="P805" s="38"/>
      <c r="Q805" s="38"/>
      <c r="R805" s="38"/>
      <c r="S805" s="38"/>
      <c r="T805" s="38"/>
      <c r="U805" s="38"/>
      <c r="V805" s="38"/>
    </row>
    <row r="806" spans="1:22" x14ac:dyDescent="0.25">
      <c r="A806" t="s">
        <v>1013</v>
      </c>
      <c r="M806" s="38"/>
      <c r="N806" s="38"/>
      <c r="O806" s="38"/>
      <c r="P806" s="38"/>
      <c r="Q806" s="38"/>
      <c r="R806" s="38"/>
      <c r="S806" s="38"/>
      <c r="T806" s="38"/>
      <c r="U806" s="38"/>
      <c r="V806" s="38"/>
    </row>
    <row r="807" spans="1:22" x14ac:dyDescent="0.25">
      <c r="A807" t="s">
        <v>1014</v>
      </c>
      <c r="M807" s="38"/>
      <c r="N807" s="38"/>
      <c r="O807" s="38"/>
      <c r="P807" s="38"/>
      <c r="Q807" s="38"/>
      <c r="R807" s="38"/>
      <c r="S807" s="38"/>
      <c r="T807" s="38"/>
      <c r="U807" s="38"/>
      <c r="V807" s="38"/>
    </row>
    <row r="808" spans="1:22" x14ac:dyDescent="0.25">
      <c r="D808" s="38">
        <v>1</v>
      </c>
      <c r="E808" s="38">
        <f>+D808+1</f>
        <v>2</v>
      </c>
      <c r="F808" s="38">
        <f>+E808+1</f>
        <v>3</v>
      </c>
      <c r="G808" s="38">
        <f t="shared" ref="G808" si="99">+F808+1</f>
        <v>4</v>
      </c>
      <c r="H808" s="38">
        <f t="shared" ref="H808" si="100">+G808+1</f>
        <v>5</v>
      </c>
      <c r="I808" s="38">
        <f t="shared" ref="I808" si="101">+H808+1</f>
        <v>6</v>
      </c>
      <c r="J808" s="38">
        <f t="shared" ref="J808" si="102">+I808+1</f>
        <v>7</v>
      </c>
      <c r="K808" s="38">
        <f t="shared" ref="K808" si="103">+J808+1</f>
        <v>8</v>
      </c>
      <c r="L808" s="38">
        <f t="shared" ref="L808" si="104">+K808+1</f>
        <v>9</v>
      </c>
      <c r="M808" s="38">
        <f t="shared" ref="M808" si="105">+L808+1</f>
        <v>10</v>
      </c>
      <c r="N808" s="38">
        <f t="shared" ref="N808" si="106">+M808+1</f>
        <v>11</v>
      </c>
      <c r="O808" s="38">
        <v>12</v>
      </c>
      <c r="P808" s="38"/>
      <c r="Q808" s="38"/>
      <c r="R808" s="38"/>
      <c r="S808" s="38"/>
      <c r="T808" s="38"/>
      <c r="U808" s="38"/>
      <c r="V808" s="38"/>
    </row>
    <row r="809" spans="1:22" x14ac:dyDescent="0.25">
      <c r="A809" s="981"/>
      <c r="D809" s="51" t="str">
        <f>+$B$6</f>
        <v>Beneke J</v>
      </c>
      <c r="E809" s="52" t="str">
        <f>+$B$7</f>
        <v>Vermaak D</v>
      </c>
      <c r="F809" s="53" t="str">
        <f>+$B$8</f>
        <v>Fivas M</v>
      </c>
      <c r="G809" s="95" t="str">
        <f>+$B$9</f>
        <v>Harris R</v>
      </c>
      <c r="H809" s="976" t="str">
        <f>+$B$10</f>
        <v>v Niekerk P</v>
      </c>
      <c r="I809" s="55" t="str">
        <f>+$B$11</f>
        <v>Brunette D</v>
      </c>
      <c r="J809" s="974" t="str">
        <f>+$B$12</f>
        <v>Meier H</v>
      </c>
      <c r="K809" s="3" t="str">
        <f>+$B$13</f>
        <v>Miles C</v>
      </c>
      <c r="L809" s="33" t="str">
        <f>+$B$14</f>
        <v>Gezernik R</v>
      </c>
      <c r="M809" s="96" t="str">
        <f>+$B$15</f>
        <v>Scholtz U</v>
      </c>
      <c r="N809" s="3" t="str">
        <f>+$B$16</f>
        <v>JvRensburg J</v>
      </c>
      <c r="O809" t="str">
        <f>+$B$17</f>
        <v>vEmmanis U</v>
      </c>
      <c r="P809" s="38"/>
      <c r="Q809" s="38"/>
      <c r="R809" s="38"/>
      <c r="S809" s="38"/>
      <c r="T809" s="38"/>
      <c r="U809" s="38"/>
      <c r="V809" s="38"/>
    </row>
    <row r="810" spans="1:22" ht="15.75" thickBot="1" x14ac:dyDescent="0.3">
      <c r="A810" s="989"/>
      <c r="B810" s="26"/>
      <c r="C810" s="114" t="s">
        <v>269</v>
      </c>
      <c r="D810" s="162">
        <v>8</v>
      </c>
      <c r="E810" s="1018">
        <v>7</v>
      </c>
      <c r="F810" s="162">
        <v>8</v>
      </c>
      <c r="G810" s="162">
        <v>7</v>
      </c>
      <c r="H810" s="162">
        <v>8</v>
      </c>
      <c r="I810" s="162">
        <v>9</v>
      </c>
      <c r="J810" s="162" t="s">
        <v>31</v>
      </c>
      <c r="K810" s="162" t="s">
        <v>31</v>
      </c>
      <c r="L810" s="162">
        <v>8</v>
      </c>
      <c r="M810" s="162">
        <v>7</v>
      </c>
      <c r="N810" s="1018">
        <v>9</v>
      </c>
      <c r="O810" s="162">
        <v>8</v>
      </c>
      <c r="P810" s="38"/>
      <c r="Q810" s="38"/>
      <c r="R810" s="38"/>
      <c r="S810" s="38"/>
      <c r="T810" s="38"/>
      <c r="U810" s="38"/>
      <c r="V810" s="38"/>
    </row>
    <row r="811" spans="1:22" x14ac:dyDescent="0.25">
      <c r="A811" s="38">
        <v>1</v>
      </c>
      <c r="B811" s="991" t="str">
        <f>+$B$6</f>
        <v>Beneke J</v>
      </c>
      <c r="C811" s="992">
        <v>8</v>
      </c>
      <c r="D811" s="993"/>
      <c r="E811" s="994"/>
      <c r="F811" s="994"/>
      <c r="G811" s="994"/>
      <c r="H811" s="994"/>
      <c r="I811" s="994"/>
      <c r="J811" s="994"/>
      <c r="K811" s="994"/>
      <c r="L811" s="994"/>
      <c r="M811" s="933"/>
      <c r="N811" s="933"/>
      <c r="O811" s="71"/>
      <c r="P811" s="38"/>
      <c r="Q811" s="38"/>
      <c r="R811" s="38"/>
      <c r="S811" s="38"/>
      <c r="T811" s="38"/>
      <c r="U811" s="38"/>
      <c r="V811" s="38"/>
    </row>
    <row r="812" spans="1:22" x14ac:dyDescent="0.25">
      <c r="A812" s="38"/>
      <c r="B812" s="996" t="s">
        <v>1011</v>
      </c>
      <c r="C812" s="997"/>
      <c r="D812" s="889"/>
      <c r="E812" s="990">
        <v>2</v>
      </c>
      <c r="F812" s="990">
        <v>1</v>
      </c>
      <c r="G812" s="990">
        <v>2</v>
      </c>
      <c r="H812" s="990">
        <v>1</v>
      </c>
      <c r="I812" s="990">
        <v>0</v>
      </c>
      <c r="J812" s="990" t="s">
        <v>31</v>
      </c>
      <c r="K812" s="990" t="s">
        <v>31</v>
      </c>
      <c r="L812" s="990">
        <v>1</v>
      </c>
      <c r="M812" s="990">
        <v>2</v>
      </c>
      <c r="N812" s="990">
        <v>0</v>
      </c>
      <c r="O812" s="990">
        <v>1</v>
      </c>
      <c r="P812" s="38"/>
      <c r="Q812" s="38"/>
      <c r="R812" s="38"/>
      <c r="S812" s="38"/>
      <c r="T812" s="38"/>
      <c r="U812" s="38"/>
      <c r="V812" s="38"/>
    </row>
    <row r="813" spans="1:22" ht="15.75" thickBot="1" x14ac:dyDescent="0.3">
      <c r="A813" s="38"/>
      <c r="B813" s="999" t="s">
        <v>1012</v>
      </c>
      <c r="C813" s="1000"/>
      <c r="D813" s="1001"/>
      <c r="E813" s="1002">
        <v>0</v>
      </c>
      <c r="F813" s="1002">
        <v>-1</v>
      </c>
      <c r="G813" s="1002">
        <v>0</v>
      </c>
      <c r="H813" s="1002">
        <v>-1</v>
      </c>
      <c r="I813" s="1002">
        <v>-2</v>
      </c>
      <c r="J813" s="1002" t="s">
        <v>31</v>
      </c>
      <c r="K813" s="1002" t="s">
        <v>31</v>
      </c>
      <c r="L813" s="1002">
        <v>-1</v>
      </c>
      <c r="M813" s="1002">
        <v>0</v>
      </c>
      <c r="N813" s="1002">
        <v>-2</v>
      </c>
      <c r="O813" s="1002">
        <v>-1</v>
      </c>
      <c r="P813" s="38"/>
      <c r="Q813" s="38"/>
      <c r="R813" s="38"/>
      <c r="S813" s="38"/>
      <c r="T813" s="38"/>
      <c r="U813" s="38"/>
      <c r="V813" s="38"/>
    </row>
    <row r="814" spans="1:22" x14ac:dyDescent="0.25">
      <c r="A814" s="38">
        <f>+A811+1</f>
        <v>2</v>
      </c>
      <c r="B814" s="1004" t="str">
        <f>+$B$7</f>
        <v>Vermaak D</v>
      </c>
      <c r="C814" s="1017">
        <v>7</v>
      </c>
      <c r="D814" s="933"/>
      <c r="E814" s="1005"/>
      <c r="F814" s="933"/>
      <c r="G814" s="933"/>
      <c r="H814" s="933"/>
      <c r="I814" s="933"/>
      <c r="J814" s="933"/>
      <c r="K814" s="933"/>
      <c r="L814" s="994"/>
      <c r="M814" s="933"/>
      <c r="N814" s="933"/>
      <c r="O814" s="71"/>
      <c r="P814" s="38"/>
      <c r="Q814" s="38"/>
      <c r="R814" s="38"/>
      <c r="S814" s="38"/>
      <c r="T814" s="38"/>
      <c r="U814" s="38"/>
      <c r="V814" s="38"/>
    </row>
    <row r="815" spans="1:22" x14ac:dyDescent="0.25">
      <c r="A815" s="38"/>
      <c r="B815" s="996" t="s">
        <v>1011</v>
      </c>
      <c r="C815" s="997"/>
      <c r="D815" s="990">
        <v>0</v>
      </c>
      <c r="E815" s="889"/>
      <c r="F815" s="990">
        <v>0</v>
      </c>
      <c r="G815" s="990">
        <v>1</v>
      </c>
      <c r="H815" s="990">
        <v>0</v>
      </c>
      <c r="I815" s="990">
        <v>0</v>
      </c>
      <c r="J815" s="990" t="s">
        <v>31</v>
      </c>
      <c r="K815" s="990" t="s">
        <v>31</v>
      </c>
      <c r="L815" s="990">
        <v>0</v>
      </c>
      <c r="M815" s="990">
        <v>1</v>
      </c>
      <c r="N815" s="990">
        <v>0</v>
      </c>
      <c r="O815" s="990">
        <v>0</v>
      </c>
      <c r="P815" s="38"/>
      <c r="Q815" s="38"/>
      <c r="R815" s="38"/>
      <c r="S815" s="38"/>
      <c r="T815" s="38"/>
      <c r="U815" s="38"/>
      <c r="V815" s="38"/>
    </row>
    <row r="816" spans="1:22" ht="15.75" thickBot="1" x14ac:dyDescent="0.3">
      <c r="A816" s="38"/>
      <c r="B816" s="999" t="s">
        <v>1012</v>
      </c>
      <c r="C816" s="1000"/>
      <c r="D816" s="1002">
        <v>-2</v>
      </c>
      <c r="E816" s="1001"/>
      <c r="F816" s="1002">
        <v>-2</v>
      </c>
      <c r="G816" s="1002">
        <v>-1</v>
      </c>
      <c r="H816" s="1002">
        <v>-2</v>
      </c>
      <c r="I816" s="1002">
        <v>-3</v>
      </c>
      <c r="J816" s="1002" t="s">
        <v>31</v>
      </c>
      <c r="K816" s="1002" t="s">
        <v>31</v>
      </c>
      <c r="L816" s="1002">
        <v>-2</v>
      </c>
      <c r="M816" s="1002">
        <v>-1</v>
      </c>
      <c r="N816" s="1002">
        <v>-3</v>
      </c>
      <c r="O816" s="1002">
        <v>-2</v>
      </c>
      <c r="P816" s="38"/>
      <c r="Q816" s="38"/>
      <c r="R816" s="38"/>
      <c r="S816" s="38"/>
      <c r="T816" s="38"/>
      <c r="U816" s="38"/>
      <c r="V816" s="38"/>
    </row>
    <row r="817" spans="1:22" x14ac:dyDescent="0.25">
      <c r="A817" s="38">
        <f>+A814+1</f>
        <v>3</v>
      </c>
      <c r="B817" s="1006" t="str">
        <f>+$B$8</f>
        <v>Fivas M</v>
      </c>
      <c r="C817" s="992">
        <v>8</v>
      </c>
      <c r="D817" s="933"/>
      <c r="E817" s="933"/>
      <c r="F817" s="1005"/>
      <c r="G817" s="933"/>
      <c r="H817" s="933"/>
      <c r="I817" s="933"/>
      <c r="J817" s="933"/>
      <c r="K817" s="933"/>
      <c r="L817" s="994"/>
      <c r="M817" s="933"/>
      <c r="N817" s="933"/>
      <c r="O817" s="71"/>
      <c r="P817" s="38"/>
      <c r="Q817" s="38"/>
      <c r="R817" s="38"/>
      <c r="S817" s="38"/>
      <c r="T817" s="38"/>
      <c r="U817" s="38"/>
      <c r="V817" s="38"/>
    </row>
    <row r="818" spans="1:22" x14ac:dyDescent="0.25">
      <c r="A818" s="38"/>
      <c r="B818" s="996" t="s">
        <v>1011</v>
      </c>
      <c r="C818" s="997"/>
      <c r="D818" s="990">
        <v>1</v>
      </c>
      <c r="E818" s="990">
        <v>2</v>
      </c>
      <c r="F818" s="889"/>
      <c r="G818" s="990">
        <v>2</v>
      </c>
      <c r="H818" s="990">
        <v>1</v>
      </c>
      <c r="I818" s="990">
        <v>0</v>
      </c>
      <c r="J818" s="990" t="s">
        <v>31</v>
      </c>
      <c r="K818" s="990" t="s">
        <v>31</v>
      </c>
      <c r="L818" s="990">
        <v>1</v>
      </c>
      <c r="M818" s="990">
        <v>2</v>
      </c>
      <c r="N818" s="990">
        <v>0</v>
      </c>
      <c r="O818" s="990">
        <v>1</v>
      </c>
      <c r="P818" s="38"/>
      <c r="Q818" s="38"/>
      <c r="R818" s="38"/>
      <c r="S818" s="38"/>
      <c r="T818" s="38"/>
      <c r="U818" s="38"/>
      <c r="V818" s="38"/>
    </row>
    <row r="819" spans="1:22" ht="15.75" thickBot="1" x14ac:dyDescent="0.3">
      <c r="A819" s="38"/>
      <c r="B819" s="999" t="s">
        <v>1012</v>
      </c>
      <c r="C819" s="1000"/>
      <c r="D819" s="1002">
        <v>-1</v>
      </c>
      <c r="E819" s="1002">
        <v>0</v>
      </c>
      <c r="F819" s="1001"/>
      <c r="G819" s="1002">
        <v>0</v>
      </c>
      <c r="H819" s="1002">
        <v>-1</v>
      </c>
      <c r="I819" s="1002">
        <v>-2</v>
      </c>
      <c r="J819" s="1002" t="s">
        <v>31</v>
      </c>
      <c r="K819" s="1002" t="s">
        <v>31</v>
      </c>
      <c r="L819" s="1002">
        <v>-1</v>
      </c>
      <c r="M819" s="1002">
        <v>0</v>
      </c>
      <c r="N819" s="1002">
        <v>-2</v>
      </c>
      <c r="O819" s="1002">
        <v>-1</v>
      </c>
      <c r="P819" s="38"/>
      <c r="Q819" s="38"/>
      <c r="R819" s="38"/>
      <c r="S819" s="38"/>
      <c r="T819" s="38"/>
      <c r="U819" s="38"/>
      <c r="V819" s="38"/>
    </row>
    <row r="820" spans="1:22" x14ac:dyDescent="0.25">
      <c r="A820" s="38">
        <f>+A817+1</f>
        <v>4</v>
      </c>
      <c r="B820" s="1007" t="str">
        <f>+$B$9</f>
        <v>Harris R</v>
      </c>
      <c r="C820" s="992">
        <v>7</v>
      </c>
      <c r="D820" s="933"/>
      <c r="E820" s="933"/>
      <c r="F820" s="933"/>
      <c r="G820" s="1005"/>
      <c r="H820" s="933"/>
      <c r="I820" s="933"/>
      <c r="J820" s="933"/>
      <c r="K820" s="933"/>
      <c r="L820" s="994"/>
      <c r="M820" s="933"/>
      <c r="N820" s="933"/>
      <c r="O820" s="71"/>
      <c r="P820" s="38"/>
      <c r="Q820" s="38"/>
      <c r="R820" s="38"/>
      <c r="S820" s="38"/>
      <c r="T820" s="38"/>
      <c r="U820" s="38"/>
      <c r="V820" s="38"/>
    </row>
    <row r="821" spans="1:22" x14ac:dyDescent="0.25">
      <c r="A821" s="38"/>
      <c r="B821" s="996" t="s">
        <v>1011</v>
      </c>
      <c r="C821" s="997"/>
      <c r="D821" s="990">
        <v>0</v>
      </c>
      <c r="E821" s="990">
        <v>1</v>
      </c>
      <c r="F821" s="990">
        <v>0</v>
      </c>
      <c r="G821" s="889"/>
      <c r="H821" s="990">
        <v>0</v>
      </c>
      <c r="I821" s="990">
        <v>0</v>
      </c>
      <c r="J821" s="990" t="s">
        <v>31</v>
      </c>
      <c r="K821" s="990" t="s">
        <v>31</v>
      </c>
      <c r="L821" s="990">
        <v>0</v>
      </c>
      <c r="M821" s="990">
        <v>1</v>
      </c>
      <c r="N821" s="990">
        <v>0</v>
      </c>
      <c r="O821" s="990">
        <v>0</v>
      </c>
      <c r="P821" s="38"/>
      <c r="Q821" s="38"/>
      <c r="R821" s="38"/>
      <c r="S821" s="38"/>
      <c r="T821" s="38"/>
      <c r="U821" s="38"/>
      <c r="V821" s="38"/>
    </row>
    <row r="822" spans="1:22" ht="15.75" thickBot="1" x14ac:dyDescent="0.3">
      <c r="A822" s="38"/>
      <c r="B822" s="999" t="s">
        <v>1012</v>
      </c>
      <c r="C822" s="1000"/>
      <c r="D822" s="1002">
        <v>-2</v>
      </c>
      <c r="E822" s="1002">
        <v>-1</v>
      </c>
      <c r="F822" s="1002">
        <v>-2</v>
      </c>
      <c r="G822" s="1001"/>
      <c r="H822" s="1002">
        <v>-2</v>
      </c>
      <c r="I822" s="1002">
        <v>-3</v>
      </c>
      <c r="J822" s="1002" t="s">
        <v>31</v>
      </c>
      <c r="K822" s="1002" t="s">
        <v>31</v>
      </c>
      <c r="L822" s="1002">
        <v>-2</v>
      </c>
      <c r="M822" s="1002">
        <v>-1</v>
      </c>
      <c r="N822" s="1002">
        <v>-3</v>
      </c>
      <c r="O822" s="1002">
        <v>-2</v>
      </c>
      <c r="P822" s="38"/>
      <c r="Q822" s="38"/>
      <c r="R822" s="38"/>
      <c r="S822" s="38"/>
      <c r="T822" s="38"/>
      <c r="U822" s="38"/>
      <c r="V822" s="38"/>
    </row>
    <row r="823" spans="1:22" x14ac:dyDescent="0.25">
      <c r="A823" s="38">
        <f>+A820+1</f>
        <v>5</v>
      </c>
      <c r="B823" s="1008" t="str">
        <f>+$B$10</f>
        <v>v Niekerk P</v>
      </c>
      <c r="C823" s="992">
        <v>8</v>
      </c>
      <c r="D823" s="933"/>
      <c r="E823" s="933"/>
      <c r="F823" s="933"/>
      <c r="G823" s="933"/>
      <c r="H823" s="1005"/>
      <c r="I823" s="933"/>
      <c r="J823" s="933"/>
      <c r="K823" s="933"/>
      <c r="L823" s="994"/>
      <c r="M823" s="933"/>
      <c r="N823" s="933"/>
      <c r="O823" s="71"/>
      <c r="P823" s="38"/>
      <c r="Q823" s="38"/>
      <c r="R823" s="38"/>
      <c r="S823" s="38"/>
      <c r="T823" s="38"/>
      <c r="U823" s="38"/>
      <c r="V823" s="38"/>
    </row>
    <row r="824" spans="1:22" x14ac:dyDescent="0.25">
      <c r="A824" s="38"/>
      <c r="B824" s="996" t="s">
        <v>1011</v>
      </c>
      <c r="C824" s="997"/>
      <c r="D824" s="990">
        <v>1</v>
      </c>
      <c r="E824" s="990">
        <v>2</v>
      </c>
      <c r="F824" s="990">
        <v>1</v>
      </c>
      <c r="G824" s="990">
        <v>2</v>
      </c>
      <c r="H824" s="889"/>
      <c r="I824" s="990">
        <v>0</v>
      </c>
      <c r="J824" s="990" t="s">
        <v>31</v>
      </c>
      <c r="K824" s="990" t="s">
        <v>31</v>
      </c>
      <c r="L824" s="990">
        <v>1</v>
      </c>
      <c r="M824" s="990">
        <v>2</v>
      </c>
      <c r="N824" s="990">
        <v>0</v>
      </c>
      <c r="O824" s="990">
        <v>1</v>
      </c>
      <c r="P824" s="38"/>
      <c r="Q824" s="38"/>
      <c r="R824" s="38"/>
      <c r="S824" s="38"/>
      <c r="T824" s="38"/>
      <c r="U824" s="38"/>
      <c r="V824" s="38"/>
    </row>
    <row r="825" spans="1:22" ht="15.75" thickBot="1" x14ac:dyDescent="0.3">
      <c r="A825" s="38"/>
      <c r="B825" s="999" t="s">
        <v>1012</v>
      </c>
      <c r="C825" s="1000"/>
      <c r="D825" s="1002">
        <v>-1</v>
      </c>
      <c r="E825" s="1002">
        <v>0</v>
      </c>
      <c r="F825" s="1002">
        <v>-1</v>
      </c>
      <c r="G825" s="1002">
        <v>0</v>
      </c>
      <c r="H825" s="1001"/>
      <c r="I825" s="1002">
        <v>-2</v>
      </c>
      <c r="J825" s="1002" t="s">
        <v>31</v>
      </c>
      <c r="K825" s="1002" t="s">
        <v>31</v>
      </c>
      <c r="L825" s="1002">
        <v>-1</v>
      </c>
      <c r="M825" s="1002">
        <v>0</v>
      </c>
      <c r="N825" s="1002">
        <v>-2</v>
      </c>
      <c r="O825" s="1002">
        <v>-1</v>
      </c>
      <c r="P825" s="38"/>
      <c r="Q825" s="38"/>
      <c r="R825" s="38"/>
      <c r="S825" s="38"/>
      <c r="T825" s="38"/>
      <c r="U825" s="38"/>
      <c r="V825" s="38"/>
    </row>
    <row r="826" spans="1:22" x14ac:dyDescent="0.25">
      <c r="A826" s="38">
        <f>+A823+1</f>
        <v>6</v>
      </c>
      <c r="B826" s="1009" t="str">
        <f>+$B$11</f>
        <v>Brunette D</v>
      </c>
      <c r="C826" s="992">
        <v>9</v>
      </c>
      <c r="D826" s="933"/>
      <c r="E826" s="933"/>
      <c r="F826" s="933"/>
      <c r="G826" s="933"/>
      <c r="H826" s="933"/>
      <c r="I826" s="1005"/>
      <c r="J826" s="933"/>
      <c r="K826" s="933"/>
      <c r="L826" s="994"/>
      <c r="M826" s="933"/>
      <c r="N826" s="933"/>
      <c r="O826" s="71"/>
      <c r="P826" s="38"/>
      <c r="Q826" s="38"/>
      <c r="R826" s="38"/>
      <c r="S826" s="38"/>
      <c r="T826" s="38"/>
      <c r="U826" s="38"/>
      <c r="V826" s="38"/>
    </row>
    <row r="827" spans="1:22" x14ac:dyDescent="0.25">
      <c r="A827" s="38"/>
      <c r="B827" s="996" t="s">
        <v>1011</v>
      </c>
      <c r="C827" s="997"/>
      <c r="D827" s="990">
        <v>2</v>
      </c>
      <c r="E827" s="990">
        <v>3</v>
      </c>
      <c r="F827" s="990">
        <v>2</v>
      </c>
      <c r="G827" s="990">
        <v>3</v>
      </c>
      <c r="H827" s="990">
        <v>2</v>
      </c>
      <c r="I827" s="889"/>
      <c r="J827" s="990" t="s">
        <v>31</v>
      </c>
      <c r="K827" s="990" t="s">
        <v>31</v>
      </c>
      <c r="L827" s="990">
        <v>2</v>
      </c>
      <c r="M827" s="990">
        <v>3</v>
      </c>
      <c r="N827" s="990">
        <v>1</v>
      </c>
      <c r="O827" s="990">
        <v>2</v>
      </c>
      <c r="P827" s="38"/>
      <c r="Q827" s="38"/>
      <c r="R827" s="38"/>
      <c r="S827" s="38"/>
      <c r="T827" s="38"/>
      <c r="U827" s="38"/>
      <c r="V827" s="38"/>
    </row>
    <row r="828" spans="1:22" ht="15.75" thickBot="1" x14ac:dyDescent="0.3">
      <c r="A828" s="38"/>
      <c r="B828" s="999" t="s">
        <v>1012</v>
      </c>
      <c r="C828" s="1000"/>
      <c r="D828" s="1002">
        <v>0</v>
      </c>
      <c r="E828" s="1002">
        <v>0</v>
      </c>
      <c r="F828" s="1002">
        <v>0</v>
      </c>
      <c r="G828" s="1002">
        <v>0</v>
      </c>
      <c r="H828" s="1002">
        <v>0</v>
      </c>
      <c r="I828" s="1001"/>
      <c r="J828" s="1002" t="s">
        <v>31</v>
      </c>
      <c r="K828" s="1002" t="s">
        <v>31</v>
      </c>
      <c r="L828" s="1002">
        <v>0</v>
      </c>
      <c r="M828" s="1002">
        <v>0</v>
      </c>
      <c r="N828" s="1002">
        <v>-1</v>
      </c>
      <c r="O828" s="1002">
        <v>0</v>
      </c>
      <c r="P828" s="38"/>
      <c r="Q828" s="38"/>
      <c r="R828" s="38"/>
      <c r="S828" s="38"/>
      <c r="T828" s="38"/>
      <c r="U828" s="38"/>
      <c r="V828" s="38"/>
    </row>
    <row r="829" spans="1:22" x14ac:dyDescent="0.25">
      <c r="A829" s="38">
        <f>+A826+1</f>
        <v>7</v>
      </c>
      <c r="B829" s="1010" t="str">
        <f>+$B$12</f>
        <v>Meier H</v>
      </c>
      <c r="C829" s="992" t="s">
        <v>31</v>
      </c>
      <c r="D829" s="933"/>
      <c r="E829" s="933"/>
      <c r="F829" s="933"/>
      <c r="G829" s="933"/>
      <c r="H829" s="933"/>
      <c r="I829" s="933"/>
      <c r="J829" s="1005"/>
      <c r="K829" s="933"/>
      <c r="L829" s="994"/>
      <c r="M829" s="933"/>
      <c r="N829" s="933"/>
      <c r="O829" s="71"/>
      <c r="P829" s="38"/>
      <c r="Q829" s="38"/>
      <c r="R829" s="38"/>
      <c r="S829" s="38"/>
      <c r="T829" s="38"/>
      <c r="U829" s="38"/>
      <c r="V829" s="38"/>
    </row>
    <row r="830" spans="1:22" x14ac:dyDescent="0.25">
      <c r="A830" s="38"/>
      <c r="B830" s="996" t="s">
        <v>1011</v>
      </c>
      <c r="C830" s="997"/>
      <c r="D830" s="990" t="s">
        <v>31</v>
      </c>
      <c r="E830" s="990" t="s">
        <v>31</v>
      </c>
      <c r="F830" s="990" t="s">
        <v>31</v>
      </c>
      <c r="G830" s="990" t="s">
        <v>31</v>
      </c>
      <c r="H830" s="990" t="s">
        <v>31</v>
      </c>
      <c r="I830" s="990" t="s">
        <v>31</v>
      </c>
      <c r="J830" s="889"/>
      <c r="K830" s="990" t="s">
        <v>31</v>
      </c>
      <c r="L830" s="990" t="s">
        <v>31</v>
      </c>
      <c r="M830" s="990" t="s">
        <v>31</v>
      </c>
      <c r="N830" s="990" t="s">
        <v>31</v>
      </c>
      <c r="O830" s="990" t="s">
        <v>31</v>
      </c>
      <c r="P830" s="38"/>
      <c r="Q830" s="38"/>
      <c r="R830" s="38"/>
      <c r="S830" s="38"/>
      <c r="T830" s="38"/>
      <c r="U830" s="38"/>
      <c r="V830" s="38"/>
    </row>
    <row r="831" spans="1:22" ht="15.75" thickBot="1" x14ac:dyDescent="0.3">
      <c r="A831" s="38"/>
      <c r="B831" s="999" t="s">
        <v>1012</v>
      </c>
      <c r="C831" s="1000"/>
      <c r="D831" s="1002" t="s">
        <v>31</v>
      </c>
      <c r="E831" s="1002" t="s">
        <v>31</v>
      </c>
      <c r="F831" s="1002" t="s">
        <v>31</v>
      </c>
      <c r="G831" s="1002" t="s">
        <v>31</v>
      </c>
      <c r="H831" s="1002" t="s">
        <v>31</v>
      </c>
      <c r="I831" s="1002" t="s">
        <v>31</v>
      </c>
      <c r="J831" s="1001"/>
      <c r="K831" s="1002" t="s">
        <v>31</v>
      </c>
      <c r="L831" s="1002" t="s">
        <v>31</v>
      </c>
      <c r="M831" s="1002" t="s">
        <v>31</v>
      </c>
      <c r="N831" s="1002" t="s">
        <v>31</v>
      </c>
      <c r="O831" s="1002" t="s">
        <v>31</v>
      </c>
      <c r="P831" s="38"/>
      <c r="Q831" s="38"/>
      <c r="R831" s="38"/>
      <c r="S831" s="38"/>
      <c r="T831" s="38"/>
      <c r="U831" s="38"/>
      <c r="V831" s="38"/>
    </row>
    <row r="832" spans="1:22" x14ac:dyDescent="0.25">
      <c r="A832" s="38">
        <f>+A829+1</f>
        <v>8</v>
      </c>
      <c r="B832" s="1011" t="str">
        <f>+$B$13</f>
        <v>Miles C</v>
      </c>
      <c r="C832" s="992" t="s">
        <v>31</v>
      </c>
      <c r="D832" s="933"/>
      <c r="E832" s="933"/>
      <c r="F832" s="933"/>
      <c r="G832" s="933"/>
      <c r="H832" s="933"/>
      <c r="I832" s="933"/>
      <c r="J832" s="933"/>
      <c r="K832" s="1005"/>
      <c r="L832" s="994"/>
      <c r="M832" s="933"/>
      <c r="N832" s="933"/>
      <c r="O832" s="71"/>
      <c r="P832" s="38"/>
      <c r="Q832" s="38"/>
      <c r="R832" s="38"/>
      <c r="S832" s="38"/>
      <c r="T832" s="38"/>
      <c r="U832" s="38"/>
      <c r="V832" s="38"/>
    </row>
    <row r="833" spans="1:22" x14ac:dyDescent="0.25">
      <c r="A833" s="38"/>
      <c r="B833" s="996" t="s">
        <v>1011</v>
      </c>
      <c r="C833" s="997"/>
      <c r="D833" s="990" t="s">
        <v>31</v>
      </c>
      <c r="E833" s="990" t="s">
        <v>31</v>
      </c>
      <c r="F833" s="990" t="s">
        <v>31</v>
      </c>
      <c r="G833" s="990" t="s">
        <v>31</v>
      </c>
      <c r="H833" s="990" t="s">
        <v>31</v>
      </c>
      <c r="I833" s="990" t="s">
        <v>31</v>
      </c>
      <c r="J833" s="990" t="s">
        <v>31</v>
      </c>
      <c r="K833" s="889"/>
      <c r="L833" s="990" t="s">
        <v>31</v>
      </c>
      <c r="M833" s="990" t="s">
        <v>31</v>
      </c>
      <c r="N833" s="990" t="s">
        <v>31</v>
      </c>
      <c r="O833" s="990" t="s">
        <v>31</v>
      </c>
      <c r="P833" s="38"/>
      <c r="Q833" s="38"/>
      <c r="R833" s="38"/>
      <c r="S833" s="38"/>
      <c r="T833" s="38"/>
      <c r="U833" s="38"/>
      <c r="V833" s="38"/>
    </row>
    <row r="834" spans="1:22" ht="15.75" thickBot="1" x14ac:dyDescent="0.3">
      <c r="A834" s="38"/>
      <c r="B834" s="999" t="s">
        <v>1012</v>
      </c>
      <c r="C834" s="1000"/>
      <c r="D834" s="1002" t="s">
        <v>31</v>
      </c>
      <c r="E834" s="1002" t="s">
        <v>31</v>
      </c>
      <c r="F834" s="1002" t="s">
        <v>31</v>
      </c>
      <c r="G834" s="1002" t="s">
        <v>31</v>
      </c>
      <c r="H834" s="1002" t="s">
        <v>31</v>
      </c>
      <c r="I834" s="1002" t="s">
        <v>31</v>
      </c>
      <c r="J834" s="1002" t="s">
        <v>31</v>
      </c>
      <c r="K834" s="1001"/>
      <c r="L834" s="1002" t="s">
        <v>31</v>
      </c>
      <c r="M834" s="1002" t="s">
        <v>31</v>
      </c>
      <c r="N834" s="1002" t="s">
        <v>31</v>
      </c>
      <c r="O834" s="1002" t="s">
        <v>31</v>
      </c>
      <c r="P834" s="38"/>
      <c r="Q834" s="38"/>
      <c r="R834" s="38"/>
      <c r="S834" s="38"/>
      <c r="T834" s="38"/>
      <c r="U834" s="38"/>
      <c r="V834" s="38"/>
    </row>
    <row r="835" spans="1:22" x14ac:dyDescent="0.25">
      <c r="A835" s="38">
        <v>9</v>
      </c>
      <c r="B835" s="1022" t="str">
        <f>+$B$14</f>
        <v>Gezernik R</v>
      </c>
      <c r="C835" s="1023">
        <v>8</v>
      </c>
      <c r="D835" s="1023"/>
      <c r="E835" s="1023"/>
      <c r="F835" s="1023"/>
      <c r="G835" s="1023"/>
      <c r="H835" s="1023"/>
      <c r="I835" s="1023"/>
      <c r="J835" s="1023"/>
      <c r="K835" s="1023"/>
      <c r="L835" s="993"/>
      <c r="M835" s="933"/>
      <c r="N835" s="933"/>
      <c r="O835" s="71"/>
      <c r="P835" s="38"/>
      <c r="Q835" s="38"/>
      <c r="R835" s="38"/>
      <c r="S835" s="38"/>
      <c r="T835" s="38"/>
      <c r="U835" s="38"/>
      <c r="V835" s="38"/>
    </row>
    <row r="836" spans="1:22" x14ac:dyDescent="0.25">
      <c r="A836" s="38"/>
      <c r="B836" s="996" t="s">
        <v>1011</v>
      </c>
      <c r="C836" s="997"/>
      <c r="D836" s="990">
        <v>1</v>
      </c>
      <c r="E836" s="990">
        <v>2</v>
      </c>
      <c r="F836" s="990">
        <v>1</v>
      </c>
      <c r="G836" s="990">
        <v>2</v>
      </c>
      <c r="H836" s="990">
        <v>1</v>
      </c>
      <c r="I836" s="990">
        <v>0</v>
      </c>
      <c r="J836" s="990" t="s">
        <v>31</v>
      </c>
      <c r="K836" s="990" t="s">
        <v>31</v>
      </c>
      <c r="L836" s="1015"/>
      <c r="M836" s="990">
        <v>2</v>
      </c>
      <c r="N836" s="990">
        <v>0</v>
      </c>
      <c r="O836" s="990">
        <v>1</v>
      </c>
      <c r="P836" s="38"/>
      <c r="Q836" s="38"/>
      <c r="R836" s="38"/>
      <c r="S836" s="38"/>
      <c r="T836" s="38"/>
      <c r="U836" s="38"/>
      <c r="V836" s="38"/>
    </row>
    <row r="837" spans="1:22" ht="15.75" thickBot="1" x14ac:dyDescent="0.3">
      <c r="A837" s="38"/>
      <c r="B837" s="999" t="s">
        <v>1012</v>
      </c>
      <c r="C837" s="1000"/>
      <c r="D837" s="1002">
        <v>-1</v>
      </c>
      <c r="E837" s="1002">
        <v>0</v>
      </c>
      <c r="F837" s="1002">
        <v>-1</v>
      </c>
      <c r="G837" s="1002">
        <v>0</v>
      </c>
      <c r="H837" s="1002">
        <v>-1</v>
      </c>
      <c r="I837" s="1002">
        <v>-2</v>
      </c>
      <c r="J837" s="1002" t="s">
        <v>31</v>
      </c>
      <c r="K837" s="1002" t="s">
        <v>31</v>
      </c>
      <c r="L837" s="1024"/>
      <c r="M837" s="1002">
        <v>0</v>
      </c>
      <c r="N837" s="1002">
        <v>-2</v>
      </c>
      <c r="O837" s="1002">
        <v>-1</v>
      </c>
      <c r="P837" s="38"/>
      <c r="Q837" s="38"/>
      <c r="R837" s="38"/>
      <c r="S837" s="38"/>
      <c r="T837" s="38"/>
      <c r="U837" s="38"/>
      <c r="V837" s="38"/>
    </row>
    <row r="838" spans="1:22" x14ac:dyDescent="0.25">
      <c r="A838" s="38">
        <f>+A835+1</f>
        <v>10</v>
      </c>
      <c r="B838" s="1025" t="str">
        <f>+$B$15</f>
        <v>Scholtz U</v>
      </c>
      <c r="C838" s="1023">
        <v>7</v>
      </c>
      <c r="D838" s="1023"/>
      <c r="E838" s="1023"/>
      <c r="F838" s="1023"/>
      <c r="G838" s="1023"/>
      <c r="H838" s="1023"/>
      <c r="I838" s="1023"/>
      <c r="J838" s="1023"/>
      <c r="K838" s="1023"/>
      <c r="L838" s="1026"/>
      <c r="M838" s="1005"/>
      <c r="N838" s="933"/>
      <c r="O838" s="71"/>
      <c r="P838" s="38"/>
      <c r="Q838" s="38"/>
      <c r="R838" s="38"/>
      <c r="S838" s="38"/>
      <c r="T838" s="38"/>
      <c r="U838" s="38"/>
      <c r="V838" s="38"/>
    </row>
    <row r="839" spans="1:22" x14ac:dyDescent="0.25">
      <c r="A839" s="38"/>
      <c r="B839" s="996" t="s">
        <v>1011</v>
      </c>
      <c r="C839" s="997"/>
      <c r="D839" s="990">
        <v>0</v>
      </c>
      <c r="E839" s="990">
        <v>1</v>
      </c>
      <c r="F839" s="990">
        <v>0</v>
      </c>
      <c r="G839" s="990">
        <v>1</v>
      </c>
      <c r="H839" s="990">
        <v>0</v>
      </c>
      <c r="I839" s="990">
        <v>0</v>
      </c>
      <c r="J839" s="990" t="s">
        <v>31</v>
      </c>
      <c r="K839" s="990" t="s">
        <v>31</v>
      </c>
      <c r="L839" s="990">
        <v>0</v>
      </c>
      <c r="M839" s="910"/>
      <c r="N839" s="990">
        <v>0</v>
      </c>
      <c r="O839" s="990">
        <v>0</v>
      </c>
      <c r="P839" s="38"/>
      <c r="Q839" s="38"/>
      <c r="R839" s="38"/>
      <c r="S839" s="38"/>
      <c r="T839" s="38"/>
      <c r="U839" s="38"/>
      <c r="V839" s="38"/>
    </row>
    <row r="840" spans="1:22" ht="15.75" thickBot="1" x14ac:dyDescent="0.3">
      <c r="A840" s="38"/>
      <c r="B840" s="999" t="s">
        <v>1012</v>
      </c>
      <c r="C840" s="1000"/>
      <c r="D840" s="1002">
        <v>-2</v>
      </c>
      <c r="E840" s="1002">
        <v>-1</v>
      </c>
      <c r="F840" s="1002">
        <v>-2</v>
      </c>
      <c r="G840" s="1002">
        <v>-1</v>
      </c>
      <c r="H840" s="1002">
        <v>-2</v>
      </c>
      <c r="I840" s="1002">
        <v>-3</v>
      </c>
      <c r="J840" s="1002" t="s">
        <v>31</v>
      </c>
      <c r="K840" s="1002" t="s">
        <v>31</v>
      </c>
      <c r="L840" s="1002">
        <v>-2</v>
      </c>
      <c r="M840" s="1027"/>
      <c r="N840" s="1002">
        <v>-3</v>
      </c>
      <c r="O840" s="1002">
        <v>-2</v>
      </c>
      <c r="P840" s="38"/>
      <c r="Q840" s="38"/>
      <c r="R840" s="38"/>
      <c r="S840" s="38"/>
      <c r="T840" s="38"/>
      <c r="U840" s="38"/>
      <c r="V840" s="38"/>
    </row>
    <row r="841" spans="1:22" x14ac:dyDescent="0.25">
      <c r="A841" s="38">
        <f>+A838+1</f>
        <v>11</v>
      </c>
      <c r="B841" s="1007" t="str">
        <f>+$B$16</f>
        <v>JvRensburg J</v>
      </c>
      <c r="C841" s="1028">
        <v>9</v>
      </c>
      <c r="D841" s="1023"/>
      <c r="E841" s="1023"/>
      <c r="F841" s="1023"/>
      <c r="G841" s="1023"/>
      <c r="H841" s="1023"/>
      <c r="I841" s="1023"/>
      <c r="J841" s="1023"/>
      <c r="K841" s="1023"/>
      <c r="L841" s="994"/>
      <c r="M841" s="933"/>
      <c r="N841" s="1005"/>
      <c r="O841" s="71"/>
      <c r="P841" s="38"/>
      <c r="Q841" s="38"/>
      <c r="R841" s="38"/>
      <c r="S841" s="38"/>
      <c r="T841" s="38"/>
      <c r="U841" s="38"/>
      <c r="V841" s="38"/>
    </row>
    <row r="842" spans="1:22" x14ac:dyDescent="0.25">
      <c r="A842" s="38"/>
      <c r="B842" s="996" t="s">
        <v>1011</v>
      </c>
      <c r="C842" s="997"/>
      <c r="D842" s="990">
        <v>2</v>
      </c>
      <c r="E842" s="990">
        <v>3</v>
      </c>
      <c r="F842" s="990">
        <v>2</v>
      </c>
      <c r="G842" s="990">
        <v>3</v>
      </c>
      <c r="H842" s="990">
        <v>2</v>
      </c>
      <c r="I842" s="990">
        <v>1</v>
      </c>
      <c r="J842" s="990" t="s">
        <v>31</v>
      </c>
      <c r="K842" s="990" t="s">
        <v>31</v>
      </c>
      <c r="L842" s="990">
        <v>2</v>
      </c>
      <c r="M842" s="990">
        <v>3</v>
      </c>
      <c r="N842" s="910"/>
      <c r="O842" s="990">
        <v>2</v>
      </c>
      <c r="P842" s="38"/>
      <c r="Q842" s="38"/>
      <c r="R842" s="38"/>
      <c r="S842" s="38"/>
      <c r="T842" s="38"/>
      <c r="U842" s="38"/>
      <c r="V842" s="38"/>
    </row>
    <row r="843" spans="1:22" ht="15.75" thickBot="1" x14ac:dyDescent="0.3">
      <c r="A843" s="38"/>
      <c r="B843" s="999" t="s">
        <v>1012</v>
      </c>
      <c r="C843" s="1000"/>
      <c r="D843" s="1002">
        <v>0</v>
      </c>
      <c r="E843" s="1002">
        <v>0</v>
      </c>
      <c r="F843" s="1002">
        <v>0</v>
      </c>
      <c r="G843" s="1002">
        <v>0</v>
      </c>
      <c r="H843" s="1002">
        <v>0</v>
      </c>
      <c r="I843" s="1002">
        <v>-1</v>
      </c>
      <c r="J843" s="1002" t="s">
        <v>31</v>
      </c>
      <c r="K843" s="1002" t="s">
        <v>31</v>
      </c>
      <c r="L843" s="1002">
        <v>0</v>
      </c>
      <c r="M843" s="1002">
        <v>0</v>
      </c>
      <c r="N843" s="1027"/>
      <c r="O843" s="1002">
        <v>0</v>
      </c>
      <c r="P843" s="38"/>
      <c r="Q843" s="38"/>
      <c r="R843" s="38"/>
      <c r="S843" s="38"/>
      <c r="T843" s="38"/>
      <c r="U843" s="38"/>
      <c r="V843" s="38"/>
    </row>
    <row r="844" spans="1:22" x14ac:dyDescent="0.25">
      <c r="A844" s="38">
        <v>12</v>
      </c>
      <c r="B844" s="1011" t="str">
        <f>+$B$17</f>
        <v>vEmmanis U</v>
      </c>
      <c r="C844" s="1023">
        <v>8</v>
      </c>
      <c r="D844" s="1023"/>
      <c r="E844" s="1023"/>
      <c r="F844" s="1023"/>
      <c r="G844" s="1023"/>
      <c r="H844" s="1023"/>
      <c r="I844" s="1023"/>
      <c r="J844" s="1023"/>
      <c r="K844" s="1023"/>
      <c r="L844" s="1026"/>
      <c r="M844" s="1023"/>
      <c r="N844" s="1023"/>
      <c r="O844" s="1012"/>
      <c r="P844" s="38"/>
      <c r="Q844" s="38"/>
      <c r="R844" s="38"/>
      <c r="S844" s="38"/>
      <c r="T844" s="38"/>
      <c r="U844" s="38"/>
      <c r="V844" s="38"/>
    </row>
    <row r="845" spans="1:22" x14ac:dyDescent="0.25">
      <c r="A845" s="38"/>
      <c r="B845" s="996" t="s">
        <v>1011</v>
      </c>
      <c r="C845" s="997"/>
      <c r="D845" s="990">
        <v>1</v>
      </c>
      <c r="E845" s="990">
        <v>2</v>
      </c>
      <c r="F845" s="990">
        <v>1</v>
      </c>
      <c r="G845" s="990">
        <v>2</v>
      </c>
      <c r="H845" s="990">
        <v>1</v>
      </c>
      <c r="I845" s="990">
        <v>0</v>
      </c>
      <c r="J845" s="990" t="s">
        <v>31</v>
      </c>
      <c r="K845" s="990" t="s">
        <v>31</v>
      </c>
      <c r="L845" s="990">
        <v>1</v>
      </c>
      <c r="M845" s="990">
        <v>2</v>
      </c>
      <c r="N845" s="990">
        <v>0</v>
      </c>
      <c r="O845" s="1029"/>
      <c r="P845" s="38"/>
      <c r="Q845" s="38"/>
      <c r="R845" s="38"/>
      <c r="S845" s="38"/>
      <c r="T845" s="38"/>
      <c r="U845" s="38"/>
      <c r="V845" s="38"/>
    </row>
    <row r="846" spans="1:22" ht="15.75" thickBot="1" x14ac:dyDescent="0.3">
      <c r="A846" s="38"/>
      <c r="B846" s="999" t="s">
        <v>1012</v>
      </c>
      <c r="C846" s="1000"/>
      <c r="D846" s="1002">
        <v>-1</v>
      </c>
      <c r="E846" s="1002">
        <v>0</v>
      </c>
      <c r="F846" s="1002">
        <v>-1</v>
      </c>
      <c r="G846" s="1002">
        <v>0</v>
      </c>
      <c r="H846" s="1002">
        <v>-1</v>
      </c>
      <c r="I846" s="1002">
        <v>-2</v>
      </c>
      <c r="J846" s="1002" t="s">
        <v>31</v>
      </c>
      <c r="K846" s="1002" t="s">
        <v>31</v>
      </c>
      <c r="L846" s="1002">
        <v>-1</v>
      </c>
      <c r="M846" s="1002">
        <v>0</v>
      </c>
      <c r="N846" s="1002">
        <v>-2</v>
      </c>
      <c r="O846" s="1030"/>
      <c r="P846" s="38"/>
      <c r="Q846" s="38"/>
      <c r="R846" s="38"/>
      <c r="S846" s="38"/>
      <c r="T846" s="38"/>
      <c r="U846" s="38"/>
      <c r="V846" s="38"/>
    </row>
    <row r="847" spans="1:22" x14ac:dyDescent="0.25">
      <c r="B847" t="s">
        <v>1015</v>
      </c>
      <c r="M847" s="38"/>
      <c r="N847" s="38"/>
      <c r="O847" s="38"/>
      <c r="P847" s="38"/>
      <c r="Q847" s="38"/>
      <c r="R847" s="38"/>
      <c r="S847" s="38"/>
      <c r="T847" s="38"/>
      <c r="U847" s="38"/>
      <c r="V847" s="38"/>
    </row>
    <row r="848" spans="1:22" x14ac:dyDescent="0.25">
      <c r="B848" t="s">
        <v>1016</v>
      </c>
      <c r="M848" s="38"/>
      <c r="N848" s="38"/>
      <c r="O848" s="38"/>
      <c r="P848" s="38"/>
      <c r="Q848" s="38"/>
      <c r="R848" s="38"/>
      <c r="S848" s="38"/>
      <c r="T848" s="38"/>
      <c r="U848" s="38"/>
      <c r="V848" s="38"/>
    </row>
    <row r="849" spans="1:22" x14ac:dyDescent="0.25">
      <c r="B849" t="s">
        <v>1017</v>
      </c>
      <c r="M849" s="38"/>
      <c r="N849" s="38"/>
      <c r="O849" s="38"/>
      <c r="P849" s="38"/>
      <c r="Q849" s="38"/>
      <c r="R849" s="38"/>
      <c r="S849" s="38"/>
      <c r="T849" s="38"/>
      <c r="U849" s="38"/>
      <c r="V849" s="38"/>
    </row>
    <row r="850" spans="1:22" x14ac:dyDescent="0.25">
      <c r="B850" t="s">
        <v>1018</v>
      </c>
      <c r="M850" s="38"/>
      <c r="N850" s="38"/>
      <c r="O850" s="38"/>
      <c r="P850" s="38"/>
      <c r="Q850" s="38"/>
      <c r="R850" s="38"/>
      <c r="S850" s="38"/>
      <c r="T850" s="38"/>
      <c r="U850" s="38"/>
      <c r="V850" s="38"/>
    </row>
    <row r="851" spans="1:22" x14ac:dyDescent="0.25">
      <c r="B851" t="s">
        <v>1019</v>
      </c>
      <c r="M851" s="38"/>
      <c r="N851" s="38"/>
      <c r="O851" s="38"/>
      <c r="P851" s="38"/>
      <c r="Q851" s="38"/>
      <c r="R851" s="38"/>
      <c r="S851" s="38"/>
      <c r="T851" s="38"/>
      <c r="U851" s="38"/>
      <c r="V851" s="38"/>
    </row>
    <row r="852" spans="1:22" x14ac:dyDescent="0.25">
      <c r="B852" t="s">
        <v>1020</v>
      </c>
      <c r="M852" s="38"/>
      <c r="N852" s="38"/>
      <c r="O852" s="38"/>
      <c r="P852" s="38"/>
      <c r="Q852" s="38"/>
      <c r="R852" s="38"/>
      <c r="S852" s="38"/>
      <c r="T852" s="38"/>
      <c r="U852" s="38"/>
      <c r="V852" s="38"/>
    </row>
    <row r="853" spans="1:22" x14ac:dyDescent="0.25">
      <c r="B853" t="s">
        <v>1021</v>
      </c>
      <c r="M853" s="38"/>
      <c r="N853" s="38"/>
      <c r="O853" s="38"/>
      <c r="P853" s="38"/>
      <c r="Q853" s="38"/>
      <c r="R853" s="38"/>
      <c r="S853" s="38"/>
      <c r="T853" s="38"/>
      <c r="U853" s="38"/>
      <c r="V853" s="38"/>
    </row>
    <row r="854" spans="1:22" x14ac:dyDescent="0.25">
      <c r="M854" s="38"/>
      <c r="N854" s="38"/>
      <c r="O854" s="38"/>
      <c r="P854" s="38"/>
      <c r="Q854" s="38"/>
      <c r="R854" s="38"/>
      <c r="S854" s="38"/>
      <c r="T854" s="38"/>
      <c r="U854" s="38"/>
      <c r="V854" s="38"/>
    </row>
    <row r="855" spans="1:22" x14ac:dyDescent="0.2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987"/>
      <c r="N855" s="987"/>
      <c r="O855" s="987"/>
      <c r="P855" s="987"/>
      <c r="Q855" s="987"/>
      <c r="R855" s="987"/>
      <c r="S855" s="987"/>
      <c r="T855" s="38"/>
      <c r="U855" s="38"/>
      <c r="V855" s="38"/>
    </row>
    <row r="856" spans="1:22" x14ac:dyDescent="0.25">
      <c r="P856" s="38"/>
      <c r="Q856" s="38"/>
      <c r="R856" s="38"/>
      <c r="S856" s="38"/>
      <c r="T856" s="38"/>
      <c r="U856" s="38"/>
      <c r="V856" s="38"/>
    </row>
    <row r="857" spans="1:22" ht="18.75" x14ac:dyDescent="0.3">
      <c r="A857" s="911" t="s">
        <v>1022</v>
      </c>
      <c r="M857" s="38"/>
      <c r="N857" s="38"/>
      <c r="O857" s="38"/>
      <c r="P857" s="38"/>
      <c r="Q857" s="38"/>
      <c r="R857" s="38"/>
      <c r="S857" s="38"/>
      <c r="T857" s="38"/>
      <c r="U857" s="38"/>
      <c r="V857" s="38"/>
    </row>
    <row r="858" spans="1:22" x14ac:dyDescent="0.25">
      <c r="M858" s="38"/>
      <c r="N858" s="38"/>
      <c r="O858" s="38"/>
      <c r="P858" s="38"/>
      <c r="Q858" s="38"/>
      <c r="R858" s="38"/>
      <c r="S858" s="38"/>
      <c r="T858" s="38"/>
      <c r="U858" s="38"/>
      <c r="V858" s="38"/>
    </row>
    <row r="859" spans="1:22" x14ac:dyDescent="0.25">
      <c r="D859" s="51" t="str">
        <f>+$B$6</f>
        <v>Beneke J</v>
      </c>
      <c r="F859" s="52" t="str">
        <f>+$B$7</f>
        <v>Vermaak D</v>
      </c>
      <c r="H859" s="53" t="str">
        <f>+$B$8</f>
        <v>Fivas M</v>
      </c>
      <c r="J859" s="3" t="str">
        <f>+$B$9</f>
        <v>Harris R</v>
      </c>
      <c r="L859" s="54" t="str">
        <f>+$B$10</f>
        <v>v Niekerk P</v>
      </c>
      <c r="N859" s="55" t="str">
        <f>+$B$11</f>
        <v>Brunette D</v>
      </c>
      <c r="P859" s="38"/>
      <c r="Q859" s="38"/>
      <c r="R859" s="38"/>
      <c r="S859" s="38"/>
      <c r="T859" s="38"/>
      <c r="U859" s="38"/>
      <c r="V859" s="38"/>
    </row>
    <row r="860" spans="1:22" x14ac:dyDescent="0.25">
      <c r="A860" s="26"/>
      <c r="B860" s="26"/>
      <c r="C860" s="26"/>
      <c r="D860" s="114" t="s">
        <v>1023</v>
      </c>
      <c r="E860" s="114" t="s">
        <v>1024</v>
      </c>
      <c r="F860" s="114" t="s">
        <v>1023</v>
      </c>
      <c r="G860" s="114" t="s">
        <v>1024</v>
      </c>
      <c r="H860" s="114" t="s">
        <v>1023</v>
      </c>
      <c r="I860" s="114" t="s">
        <v>1024</v>
      </c>
      <c r="J860" s="114" t="s">
        <v>1023</v>
      </c>
      <c r="K860" s="114" t="s">
        <v>1024</v>
      </c>
      <c r="L860" s="114" t="s">
        <v>1023</v>
      </c>
      <c r="M860" s="114" t="s">
        <v>1024</v>
      </c>
      <c r="N860" s="114" t="s">
        <v>1023</v>
      </c>
      <c r="O860" s="114" t="s">
        <v>1024</v>
      </c>
      <c r="P860" s="38"/>
      <c r="Q860" s="38"/>
      <c r="R860" s="38"/>
      <c r="S860" s="38"/>
      <c r="T860" s="38"/>
      <c r="U860" s="38"/>
      <c r="V860" s="38"/>
    </row>
    <row r="861" spans="1:22" x14ac:dyDescent="0.25">
      <c r="A861" s="106" t="s">
        <v>1025</v>
      </c>
      <c r="D861" s="162">
        <v>8</v>
      </c>
      <c r="E861" s="4"/>
      <c r="F861" s="162">
        <v>7</v>
      </c>
      <c r="G861" s="4"/>
      <c r="H861" s="162">
        <v>8</v>
      </c>
      <c r="I861" s="4"/>
      <c r="J861" s="162">
        <v>7</v>
      </c>
      <c r="K861" s="4"/>
      <c r="L861" s="162">
        <v>8</v>
      </c>
      <c r="M861" s="4"/>
      <c r="N861" s="162">
        <v>9</v>
      </c>
      <c r="O861" s="4"/>
      <c r="P861" s="38"/>
      <c r="Q861" s="38"/>
      <c r="R861" s="38"/>
      <c r="S861" s="38"/>
      <c r="T861" s="38"/>
      <c r="U861" s="38"/>
      <c r="V861" s="38"/>
    </row>
    <row r="862" spans="1:22" x14ac:dyDescent="0.25">
      <c r="A862" t="s">
        <v>1026</v>
      </c>
      <c r="D862" s="888">
        <v>7.5</v>
      </c>
      <c r="E862" s="4"/>
      <c r="F862" s="525">
        <v>7</v>
      </c>
      <c r="G862" s="4"/>
      <c r="H862" s="888">
        <v>9</v>
      </c>
      <c r="I862" s="4"/>
      <c r="J862" s="888">
        <v>8.375</v>
      </c>
      <c r="K862" s="4"/>
      <c r="L862" s="888">
        <v>7.8887999999999998</v>
      </c>
      <c r="M862" s="4"/>
      <c r="N862" s="888">
        <v>8.5556000000000001</v>
      </c>
      <c r="O862" s="4"/>
      <c r="P862" s="38"/>
      <c r="Q862" s="38"/>
      <c r="R862" s="38"/>
      <c r="S862" s="38"/>
      <c r="T862" s="38"/>
      <c r="U862" s="38"/>
      <c r="V862" s="38"/>
    </row>
    <row r="863" spans="1:22" x14ac:dyDescent="0.25">
      <c r="A863" t="s">
        <v>1027</v>
      </c>
      <c r="D863" s="1091">
        <v>6.1666999999999996</v>
      </c>
      <c r="E863" s="4">
        <v>50</v>
      </c>
      <c r="F863" s="815">
        <v>6.4</v>
      </c>
      <c r="G863" s="4">
        <v>55</v>
      </c>
      <c r="H863" s="1091">
        <v>7.3888999999999996</v>
      </c>
      <c r="I863" s="4">
        <v>94</v>
      </c>
      <c r="J863" s="1091">
        <v>7.2556000000000003</v>
      </c>
      <c r="K863" s="4">
        <v>90</v>
      </c>
      <c r="L863" s="1091">
        <v>7.9249000000000001</v>
      </c>
      <c r="M863" s="4">
        <v>115</v>
      </c>
      <c r="N863" s="1091">
        <v>7.9555999999999996</v>
      </c>
      <c r="O863" s="4">
        <v>117</v>
      </c>
      <c r="P863" s="38"/>
      <c r="Q863" s="38"/>
      <c r="R863" s="38"/>
      <c r="S863" s="38"/>
      <c r="T863" s="38"/>
      <c r="U863" s="38"/>
      <c r="V863" s="38"/>
    </row>
    <row r="864" spans="1:22" x14ac:dyDescent="0.25">
      <c r="A864" t="s">
        <v>231</v>
      </c>
      <c r="D864" s="1091">
        <f>+D862-D863</f>
        <v>1.3333000000000004</v>
      </c>
      <c r="E864" s="4">
        <v>9</v>
      </c>
      <c r="F864" s="815">
        <f>+F862-F863</f>
        <v>0.59999999999999964</v>
      </c>
      <c r="G864" s="4">
        <v>32</v>
      </c>
      <c r="H864" s="1091">
        <f>+H862-H863</f>
        <v>1.6111000000000004</v>
      </c>
      <c r="I864" s="4">
        <v>3</v>
      </c>
      <c r="J864" s="1091">
        <f>+J862-J863</f>
        <v>1.1193999999999997</v>
      </c>
      <c r="K864" s="4">
        <v>16</v>
      </c>
      <c r="L864" s="1091">
        <f>+L862-L863</f>
        <v>-3.6100000000000243E-2</v>
      </c>
      <c r="M864" s="4">
        <v>113</v>
      </c>
      <c r="N864" s="1091">
        <f>+N862-N863</f>
        <v>0.60000000000000053</v>
      </c>
      <c r="O864" s="4">
        <v>32</v>
      </c>
      <c r="P864" s="38"/>
      <c r="Q864" s="38"/>
      <c r="R864" s="38"/>
      <c r="S864" s="38"/>
      <c r="T864" s="38"/>
      <c r="U864" s="38"/>
      <c r="V864" s="38"/>
    </row>
    <row r="865" spans="1:22" x14ac:dyDescent="0.25">
      <c r="A865" t="s">
        <v>1028</v>
      </c>
      <c r="D865" s="1092">
        <v>3</v>
      </c>
      <c r="E865" s="4"/>
      <c r="F865" s="1092">
        <v>4</v>
      </c>
      <c r="G865" s="4"/>
      <c r="H865" s="1092">
        <v>2</v>
      </c>
      <c r="I865" s="4"/>
      <c r="J865" s="1092">
        <v>3</v>
      </c>
      <c r="K865" s="4"/>
      <c r="L865" s="1092">
        <v>3</v>
      </c>
      <c r="M865" s="4"/>
      <c r="N865" s="1092">
        <v>2</v>
      </c>
      <c r="O865" s="4"/>
      <c r="P865" s="38"/>
      <c r="Q865" s="38"/>
      <c r="R865" s="38"/>
      <c r="S865" s="38"/>
      <c r="T865" s="38"/>
      <c r="U865" s="38"/>
      <c r="V865" s="38"/>
    </row>
    <row r="866" spans="1:22" x14ac:dyDescent="0.25">
      <c r="A866" s="106" t="s">
        <v>1029</v>
      </c>
      <c r="D866" s="1093">
        <f>+D864*D865</f>
        <v>3.9999000000000011</v>
      </c>
      <c r="E866" s="4">
        <v>10</v>
      </c>
      <c r="F866" s="1093">
        <f>+F864*F865</f>
        <v>2.3999999999999986</v>
      </c>
      <c r="G866" s="4">
        <v>34</v>
      </c>
      <c r="H866" s="1093">
        <f>+H864*H865</f>
        <v>3.2222000000000008</v>
      </c>
      <c r="I866" s="4">
        <v>19</v>
      </c>
      <c r="J866" s="1093">
        <f>+J864*J865</f>
        <v>3.3581999999999992</v>
      </c>
      <c r="K866" s="4">
        <v>8</v>
      </c>
      <c r="L866" s="1093">
        <f>+L864*L865</f>
        <v>-0.10830000000000073</v>
      </c>
      <c r="M866" s="4">
        <v>114</v>
      </c>
      <c r="N866" s="1093">
        <f>+N864*N865</f>
        <v>1.2000000000000011</v>
      </c>
      <c r="O866" s="4">
        <v>53</v>
      </c>
      <c r="P866" s="38"/>
      <c r="Q866" s="38"/>
      <c r="R866" s="38"/>
      <c r="S866" s="38"/>
      <c r="T866" s="38"/>
      <c r="U866" s="38"/>
      <c r="V866" s="38"/>
    </row>
    <row r="867" spans="1:22" x14ac:dyDescent="0.25">
      <c r="A867" t="s">
        <v>1030</v>
      </c>
      <c r="D867" s="4">
        <v>24</v>
      </c>
      <c r="E867" s="4"/>
      <c r="F867" s="4">
        <v>2</v>
      </c>
      <c r="G867" s="4"/>
      <c r="H867" s="4">
        <v>49</v>
      </c>
      <c r="I867" s="4"/>
      <c r="J867" s="4">
        <v>53</v>
      </c>
      <c r="K867" s="4"/>
      <c r="L867" s="4">
        <v>48</v>
      </c>
      <c r="M867" s="4"/>
      <c r="N867" s="4">
        <v>6</v>
      </c>
      <c r="O867" s="4"/>
      <c r="P867" s="38"/>
      <c r="Q867" s="38"/>
      <c r="R867" s="38"/>
      <c r="S867" s="38"/>
      <c r="T867" s="38"/>
      <c r="U867" s="38"/>
      <c r="V867" s="38"/>
    </row>
    <row r="868" spans="1:22" x14ac:dyDescent="0.25">
      <c r="A868" t="s">
        <v>1031</v>
      </c>
      <c r="D868" s="4">
        <v>23</v>
      </c>
      <c r="E868" s="4"/>
      <c r="F868" s="4">
        <v>3</v>
      </c>
      <c r="G868" s="4"/>
      <c r="H868" s="4">
        <v>56</v>
      </c>
      <c r="I868" s="4"/>
      <c r="J868" s="4">
        <v>53</v>
      </c>
      <c r="K868" s="4"/>
      <c r="L868" s="4">
        <v>35</v>
      </c>
      <c r="M868" s="4"/>
      <c r="N868" s="4">
        <v>8</v>
      </c>
      <c r="O868" s="4"/>
      <c r="P868" s="38"/>
      <c r="Q868" s="38"/>
      <c r="R868" s="38"/>
      <c r="S868" s="38"/>
      <c r="T868" s="38"/>
      <c r="U868" s="38"/>
      <c r="V868" s="38"/>
    </row>
    <row r="869" spans="1:22" x14ac:dyDescent="0.25">
      <c r="A869" t="s">
        <v>1032</v>
      </c>
      <c r="D869" s="183">
        <f>+D867/D868</f>
        <v>1.0434782608695652</v>
      </c>
      <c r="E869" s="4">
        <v>74</v>
      </c>
      <c r="F869" s="183">
        <f>+F867/F868</f>
        <v>0.66666666666666663</v>
      </c>
      <c r="G869" s="4">
        <v>105</v>
      </c>
      <c r="H869" s="183">
        <f>+H867/H868</f>
        <v>0.875</v>
      </c>
      <c r="I869" s="4">
        <v>88</v>
      </c>
      <c r="J869" s="183">
        <f>+J867/J868</f>
        <v>1</v>
      </c>
      <c r="K869" s="4">
        <v>76</v>
      </c>
      <c r="L869" s="183">
        <f>+L867/L868</f>
        <v>1.3714285714285714</v>
      </c>
      <c r="M869" s="4">
        <v>56</v>
      </c>
      <c r="N869" s="183">
        <f>+N867/N868</f>
        <v>0.75</v>
      </c>
      <c r="O869" s="4">
        <v>97</v>
      </c>
      <c r="P869" s="38"/>
      <c r="Q869" s="38"/>
      <c r="R869" s="38"/>
      <c r="S869" s="38"/>
      <c r="T869" s="38"/>
      <c r="U869" s="38"/>
      <c r="V869" s="38"/>
    </row>
    <row r="870" spans="1:22" x14ac:dyDescent="0.25">
      <c r="A870" t="s">
        <v>1033</v>
      </c>
      <c r="D870" s="4">
        <f>+D867+D868</f>
        <v>47</v>
      </c>
      <c r="E870" s="4"/>
      <c r="F870" s="4">
        <f>+F867+F868</f>
        <v>5</v>
      </c>
      <c r="G870" s="4"/>
      <c r="H870" s="4">
        <f>+H867+H868</f>
        <v>105</v>
      </c>
      <c r="I870" s="4"/>
      <c r="J870" s="4">
        <f>+J867+J868</f>
        <v>106</v>
      </c>
      <c r="K870" s="4"/>
      <c r="L870" s="4">
        <f>+L867+L868</f>
        <v>83</v>
      </c>
      <c r="M870" s="4"/>
      <c r="N870" s="4">
        <f>+N867+N868</f>
        <v>14</v>
      </c>
      <c r="O870" s="4"/>
      <c r="P870" s="38"/>
      <c r="Q870" s="38"/>
      <c r="R870" s="38"/>
      <c r="S870" s="38"/>
      <c r="T870" s="38"/>
      <c r="U870" s="38"/>
      <c r="V870" s="38"/>
    </row>
    <row r="871" spans="1:22" x14ac:dyDescent="0.25">
      <c r="A871" t="s">
        <v>1034</v>
      </c>
      <c r="D871" s="1094">
        <v>0.48</v>
      </c>
      <c r="E871" s="4"/>
      <c r="F871" s="1094">
        <v>0</v>
      </c>
      <c r="G871" s="4"/>
      <c r="H871" s="1094">
        <v>0.36</v>
      </c>
      <c r="I871" s="4"/>
      <c r="J871" s="1094">
        <v>0.53</v>
      </c>
      <c r="K871" s="4"/>
      <c r="L871" s="1094">
        <v>0.6</v>
      </c>
      <c r="M871" s="4"/>
      <c r="N871" s="1094">
        <v>0.22</v>
      </c>
      <c r="O871" s="4"/>
      <c r="P871" s="38"/>
      <c r="Q871" s="38"/>
      <c r="R871" s="38"/>
      <c r="S871" s="38"/>
      <c r="T871" s="38"/>
      <c r="U871" s="38"/>
      <c r="V871" s="38"/>
    </row>
    <row r="872" spans="1:22" x14ac:dyDescent="0.25">
      <c r="A872" t="s">
        <v>1035</v>
      </c>
      <c r="D872" s="1094">
        <v>0.69</v>
      </c>
      <c r="E872" s="4">
        <v>15</v>
      </c>
      <c r="F872" s="1094">
        <v>0.5</v>
      </c>
      <c r="G872" s="4">
        <v>47</v>
      </c>
      <c r="H872" s="1094">
        <v>0.38</v>
      </c>
      <c r="I872" s="4">
        <v>27</v>
      </c>
      <c r="J872" s="1094">
        <v>0.42</v>
      </c>
      <c r="K872" s="4">
        <v>75</v>
      </c>
      <c r="L872" s="1094">
        <v>0.57999999999999996</v>
      </c>
      <c r="M872" s="4">
        <v>35</v>
      </c>
      <c r="N872" s="1094">
        <v>0.5</v>
      </c>
      <c r="O872" s="4">
        <v>47</v>
      </c>
      <c r="P872" s="38"/>
      <c r="Q872" s="38"/>
      <c r="R872" s="38"/>
      <c r="S872" s="38"/>
      <c r="T872" s="38"/>
      <c r="U872" s="38"/>
      <c r="V872" s="38"/>
    </row>
    <row r="873" spans="1:22" x14ac:dyDescent="0.25">
      <c r="A873" t="s">
        <v>1036</v>
      </c>
      <c r="D873" s="1094">
        <v>0.22</v>
      </c>
      <c r="E873" s="4"/>
      <c r="F873" s="4" t="e">
        <v>#DIV/0!</v>
      </c>
      <c r="G873" s="4"/>
      <c r="H873" s="1094">
        <v>0.55000000000000004</v>
      </c>
      <c r="I873" s="4"/>
      <c r="J873" s="1094">
        <v>0.55000000000000004</v>
      </c>
      <c r="K873" s="4"/>
      <c r="L873" s="1094">
        <v>0.59</v>
      </c>
      <c r="M873" s="4"/>
      <c r="N873" s="1094">
        <v>1</v>
      </c>
      <c r="O873" s="4"/>
      <c r="P873" s="38"/>
      <c r="Q873" s="38"/>
      <c r="R873" s="38"/>
      <c r="S873" s="38"/>
      <c r="T873" s="38"/>
      <c r="U873" s="38"/>
      <c r="V873" s="38"/>
    </row>
    <row r="874" spans="1:22" x14ac:dyDescent="0.25">
      <c r="A874" t="s">
        <v>1037</v>
      </c>
      <c r="D874" s="4" t="e">
        <v>#DIV/0!</v>
      </c>
      <c r="E874" s="4"/>
      <c r="F874" s="4" t="e">
        <v>#DIV/0!</v>
      </c>
      <c r="G874" s="4"/>
      <c r="H874" s="1094">
        <v>0.31</v>
      </c>
      <c r="I874" s="4"/>
      <c r="J874" s="4" t="e">
        <v>#DIV/0!</v>
      </c>
      <c r="K874" s="4"/>
      <c r="L874" s="1094">
        <v>0.25</v>
      </c>
      <c r="M874" s="4"/>
      <c r="N874" s="1094">
        <v>1</v>
      </c>
      <c r="O874" s="4"/>
      <c r="P874" s="38"/>
      <c r="Q874" s="38"/>
      <c r="R874" s="38"/>
      <c r="S874" s="38"/>
      <c r="T874" s="38"/>
      <c r="U874" s="38"/>
      <c r="V874" s="38"/>
    </row>
    <row r="875" spans="1:22" x14ac:dyDescent="0.25">
      <c r="A875" t="s">
        <v>1038</v>
      </c>
      <c r="D875" s="4">
        <v>19</v>
      </c>
      <c r="E875" s="4"/>
      <c r="F875" s="4">
        <v>2</v>
      </c>
      <c r="G875" s="4"/>
      <c r="H875" s="4">
        <v>46</v>
      </c>
      <c r="I875" s="4"/>
      <c r="J875" s="4">
        <v>36</v>
      </c>
      <c r="K875" s="4"/>
      <c r="L875" s="4">
        <v>45</v>
      </c>
      <c r="M875" s="4"/>
      <c r="N875" s="4">
        <v>8</v>
      </c>
      <c r="O875" s="4"/>
      <c r="P875" s="38"/>
      <c r="Q875" s="38"/>
      <c r="R875" s="38"/>
      <c r="S875" s="38"/>
      <c r="T875" s="38"/>
      <c r="U875" s="38"/>
      <c r="V875" s="38"/>
    </row>
    <row r="876" spans="1:22" x14ac:dyDescent="0.25">
      <c r="A876" t="s">
        <v>1039</v>
      </c>
      <c r="D876" s="4">
        <v>-19</v>
      </c>
      <c r="E876" s="4"/>
      <c r="F876" s="4">
        <v>-2</v>
      </c>
      <c r="G876" s="4"/>
      <c r="H876" s="4">
        <v>-39</v>
      </c>
      <c r="I876" s="4"/>
      <c r="J876" s="4">
        <v>-37</v>
      </c>
      <c r="K876" s="4"/>
      <c r="L876" s="4">
        <v>-36</v>
      </c>
      <c r="M876" s="4"/>
      <c r="N876" s="4">
        <v>-1</v>
      </c>
      <c r="O876" s="4"/>
      <c r="P876" s="38"/>
      <c r="Q876" s="38"/>
      <c r="R876" s="38"/>
      <c r="S876" s="38"/>
      <c r="T876" s="38"/>
      <c r="U876" s="38"/>
      <c r="V876" s="38"/>
    </row>
    <row r="877" spans="1:22" x14ac:dyDescent="0.25">
      <c r="A877" t="s">
        <v>1040</v>
      </c>
      <c r="D877" s="4">
        <f>+D875+D876</f>
        <v>0</v>
      </c>
      <c r="E877" s="4">
        <v>57</v>
      </c>
      <c r="F877" s="4">
        <f>+F875+F876</f>
        <v>0</v>
      </c>
      <c r="G877" s="4">
        <v>57</v>
      </c>
      <c r="H877" s="4">
        <f>+H875+H876</f>
        <v>7</v>
      </c>
      <c r="I877" s="4">
        <v>50</v>
      </c>
      <c r="J877" s="4">
        <f>+J875+J876</f>
        <v>-1</v>
      </c>
      <c r="K877" s="4">
        <v>75</v>
      </c>
      <c r="L877" s="4">
        <f>+L875+L876</f>
        <v>9</v>
      </c>
      <c r="M877" s="4">
        <v>43</v>
      </c>
      <c r="N877" s="4">
        <f>+N875+N876</f>
        <v>7</v>
      </c>
      <c r="O877" s="4">
        <v>2</v>
      </c>
      <c r="P877" s="38"/>
      <c r="Q877" s="38"/>
      <c r="R877" s="38"/>
      <c r="S877" s="38"/>
      <c r="T877" s="38"/>
      <c r="U877" s="38"/>
      <c r="V877" s="38"/>
    </row>
    <row r="878" spans="1:22" x14ac:dyDescent="0.25">
      <c r="A878" t="s">
        <v>1041</v>
      </c>
      <c r="D878" s="183">
        <f>+D875/(-1*D876)</f>
        <v>1</v>
      </c>
      <c r="E878" s="4"/>
      <c r="F878" s="183">
        <f>+F875/(-1*F876)</f>
        <v>1</v>
      </c>
      <c r="G878" s="4"/>
      <c r="H878" s="183">
        <f>+H875/(-1*H876)</f>
        <v>1.1794871794871795</v>
      </c>
      <c r="I878" s="4"/>
      <c r="J878" s="183">
        <f>+J875/(-1*J876)</f>
        <v>0.97297297297297303</v>
      </c>
      <c r="K878" s="4"/>
      <c r="L878" s="183">
        <f>+L875/(-1*L876)</f>
        <v>1.25</v>
      </c>
      <c r="M878" s="4"/>
      <c r="N878" s="183">
        <f>+N875/(-1*N876)</f>
        <v>8</v>
      </c>
      <c r="O878" s="4"/>
      <c r="P878" s="38"/>
      <c r="Q878" s="38"/>
      <c r="R878" s="38"/>
      <c r="S878" s="38"/>
      <c r="T878" s="38"/>
      <c r="U878" s="38"/>
      <c r="V878" s="38"/>
    </row>
    <row r="879" spans="1:22" x14ac:dyDescent="0.25">
      <c r="A879" t="s">
        <v>1110</v>
      </c>
      <c r="D879" s="4">
        <v>35.833300000000001</v>
      </c>
      <c r="E879" s="4">
        <v>26</v>
      </c>
      <c r="F879" s="4">
        <v>64.833299999999994</v>
      </c>
      <c r="G879" s="4">
        <v>64</v>
      </c>
      <c r="H879" s="4">
        <v>54.5</v>
      </c>
      <c r="I879" s="4">
        <v>49</v>
      </c>
      <c r="J879" s="183">
        <v>70</v>
      </c>
      <c r="K879" s="4">
        <v>69</v>
      </c>
      <c r="L879" s="183">
        <v>96</v>
      </c>
      <c r="M879" s="4">
        <v>101</v>
      </c>
      <c r="N879" s="183">
        <v>58</v>
      </c>
      <c r="O879" s="4">
        <v>52</v>
      </c>
      <c r="P879" s="38"/>
      <c r="Q879" s="38"/>
      <c r="R879" s="38"/>
      <c r="S879" s="38"/>
      <c r="T879" s="38"/>
      <c r="U879" s="38"/>
      <c r="V879" s="38"/>
    </row>
    <row r="880" spans="1:22" x14ac:dyDescent="0.25">
      <c r="D880" s="197"/>
      <c r="E880" s="197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38"/>
      <c r="Q880" s="38"/>
      <c r="R880" s="38"/>
      <c r="S880" s="38"/>
      <c r="T880" s="38"/>
      <c r="U880" s="38"/>
      <c r="V880" s="38"/>
    </row>
    <row r="881" spans="1:22" x14ac:dyDescent="0.25"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</row>
    <row r="882" spans="1:22" x14ac:dyDescent="0.25">
      <c r="D882" s="908" t="str">
        <f>+$B$12</f>
        <v>Meier H</v>
      </c>
      <c r="E882" s="38"/>
      <c r="F882" s="38" t="str">
        <f>+$B$13</f>
        <v>Miles C</v>
      </c>
      <c r="G882" s="38"/>
      <c r="H882" s="898" t="str">
        <f>+$B$14</f>
        <v>Gezernik R</v>
      </c>
      <c r="I882" s="38"/>
      <c r="J882" s="899" t="str">
        <f>+$B$15</f>
        <v>Scholtz U</v>
      </c>
      <c r="K882" s="38"/>
      <c r="L882" s="900" t="str">
        <f>+$B$16</f>
        <v>JvRensburg J</v>
      </c>
      <c r="M882" s="38"/>
      <c r="N882" s="38" t="str">
        <f>+$B$17</f>
        <v>vEmmanis U</v>
      </c>
      <c r="O882" s="38"/>
      <c r="P882" s="38"/>
      <c r="Q882" s="38"/>
      <c r="R882" s="38"/>
      <c r="S882" s="38"/>
      <c r="T882" s="38"/>
      <c r="U882" s="38"/>
      <c r="V882" s="38"/>
    </row>
    <row r="883" spans="1:22" x14ac:dyDescent="0.25">
      <c r="D883" s="114" t="s">
        <v>1023</v>
      </c>
      <c r="E883" s="114" t="s">
        <v>1024</v>
      </c>
      <c r="F883" s="114" t="s">
        <v>1023</v>
      </c>
      <c r="G883" s="114" t="s">
        <v>1024</v>
      </c>
      <c r="H883" s="114" t="s">
        <v>1023</v>
      </c>
      <c r="I883" s="114" t="s">
        <v>1024</v>
      </c>
      <c r="J883" s="114" t="s">
        <v>1023</v>
      </c>
      <c r="K883" s="114" t="s">
        <v>1024</v>
      </c>
      <c r="L883" s="114" t="s">
        <v>1023</v>
      </c>
      <c r="M883" s="114" t="s">
        <v>1024</v>
      </c>
      <c r="N883" s="114" t="s">
        <v>1023</v>
      </c>
      <c r="O883" s="114" t="s">
        <v>1024</v>
      </c>
      <c r="P883" s="38"/>
      <c r="Q883" s="38"/>
      <c r="R883" s="38"/>
      <c r="S883" s="38"/>
      <c r="T883" s="38"/>
      <c r="U883" s="38"/>
      <c r="V883" s="38"/>
    </row>
    <row r="884" spans="1:22" x14ac:dyDescent="0.25">
      <c r="A884" s="106" t="s">
        <v>1025</v>
      </c>
      <c r="D884" s="4" t="s">
        <v>31</v>
      </c>
      <c r="E884" s="4"/>
      <c r="F884" s="4" t="s">
        <v>31</v>
      </c>
      <c r="G884" s="4"/>
      <c r="H884" s="4">
        <v>8</v>
      </c>
      <c r="I884" s="4"/>
      <c r="J884" s="4">
        <v>7</v>
      </c>
      <c r="K884" s="4"/>
      <c r="L884" s="4">
        <v>9</v>
      </c>
      <c r="M884" s="4"/>
      <c r="N884" s="4">
        <v>8</v>
      </c>
      <c r="O884" s="4"/>
      <c r="P884" s="38"/>
      <c r="Q884" s="38"/>
      <c r="R884" s="38"/>
      <c r="S884" s="38"/>
      <c r="T884" s="38"/>
      <c r="U884" s="38"/>
      <c r="V884" s="38"/>
    </row>
    <row r="885" spans="1:22" x14ac:dyDescent="0.25">
      <c r="A885" t="s">
        <v>1026</v>
      </c>
      <c r="D885" s="888"/>
      <c r="E885" s="4"/>
      <c r="F885" s="888"/>
      <c r="G885" s="4"/>
      <c r="H885" s="888">
        <v>8.375</v>
      </c>
      <c r="I885" s="4"/>
      <c r="J885" s="888">
        <v>8.8888999999999996</v>
      </c>
      <c r="K885" s="4"/>
      <c r="L885" s="888">
        <v>9</v>
      </c>
      <c r="M885" s="4"/>
      <c r="N885" s="888">
        <v>7.125</v>
      </c>
      <c r="O885" s="4"/>
      <c r="P885" s="38"/>
      <c r="Q885" s="38"/>
      <c r="R885" s="38"/>
      <c r="S885" s="38"/>
      <c r="T885" s="38"/>
      <c r="U885" s="38"/>
      <c r="V885" s="38"/>
    </row>
    <row r="886" spans="1:22" x14ac:dyDescent="0.25">
      <c r="A886" t="s">
        <v>1027</v>
      </c>
      <c r="D886" s="1091"/>
      <c r="E886" s="4"/>
      <c r="F886" s="1091"/>
      <c r="G886" s="4"/>
      <c r="H886" s="1091">
        <v>8.1305999999999994</v>
      </c>
      <c r="I886" s="4">
        <v>129</v>
      </c>
      <c r="J886" s="1091">
        <v>8.3332999999999995</v>
      </c>
      <c r="K886" s="4">
        <v>134</v>
      </c>
      <c r="L886" s="1091">
        <v>8.8888999999999996</v>
      </c>
      <c r="M886" s="4">
        <v>143</v>
      </c>
      <c r="N886" s="1091">
        <v>9.25</v>
      </c>
      <c r="O886" s="4">
        <v>154</v>
      </c>
      <c r="P886" s="38"/>
      <c r="Q886" s="38"/>
      <c r="R886" s="38"/>
      <c r="S886" s="38"/>
      <c r="T886" s="38"/>
      <c r="U886" s="38"/>
      <c r="V886" s="38"/>
    </row>
    <row r="887" spans="1:22" x14ac:dyDescent="0.25">
      <c r="A887" t="s">
        <v>231</v>
      </c>
      <c r="D887" s="1091">
        <f>+D885-D886</f>
        <v>0</v>
      </c>
      <c r="E887" s="4"/>
      <c r="F887" s="1091">
        <f>+F885-F886</f>
        <v>0</v>
      </c>
      <c r="G887" s="4"/>
      <c r="H887" s="1091">
        <f>+H885-H886</f>
        <v>0.24440000000000062</v>
      </c>
      <c r="I887" s="4">
        <v>67</v>
      </c>
      <c r="J887" s="1091">
        <f>+J885-J886</f>
        <v>0.55560000000000009</v>
      </c>
      <c r="K887" s="4">
        <v>39</v>
      </c>
      <c r="L887" s="1091">
        <f>+L885-L886</f>
        <v>0.11110000000000042</v>
      </c>
      <c r="M887" s="4">
        <v>77</v>
      </c>
      <c r="N887" s="1091">
        <f>+N885-N886</f>
        <v>-2.125</v>
      </c>
      <c r="O887" s="4">
        <v>175</v>
      </c>
      <c r="P887" s="38"/>
      <c r="Q887" s="38"/>
      <c r="R887" s="38"/>
      <c r="S887" s="38"/>
      <c r="T887" s="38"/>
      <c r="U887" s="38"/>
      <c r="V887" s="38"/>
    </row>
    <row r="888" spans="1:22" x14ac:dyDescent="0.25">
      <c r="A888" t="s">
        <v>1028</v>
      </c>
      <c r="D888" s="1092"/>
      <c r="E888" s="4"/>
      <c r="F888" s="1092"/>
      <c r="G888" s="4"/>
      <c r="H888" s="1092">
        <v>3</v>
      </c>
      <c r="I888" s="4"/>
      <c r="J888" s="1092">
        <v>2</v>
      </c>
      <c r="K888" s="4"/>
      <c r="L888" s="1092">
        <v>2</v>
      </c>
      <c r="M888" s="4"/>
      <c r="N888" s="1092">
        <v>4</v>
      </c>
      <c r="O888" s="4"/>
      <c r="P888" s="38"/>
      <c r="Q888" s="38"/>
      <c r="R888" s="38"/>
      <c r="S888" s="38"/>
      <c r="T888" s="38"/>
      <c r="U888" s="38"/>
      <c r="V888" s="38"/>
    </row>
    <row r="889" spans="1:22" x14ac:dyDescent="0.25">
      <c r="A889" s="106" t="s">
        <v>1029</v>
      </c>
      <c r="D889" s="1093">
        <f>+D887*D888</f>
        <v>0</v>
      </c>
      <c r="E889" s="4"/>
      <c r="F889" s="1093">
        <f>+F887*F888</f>
        <v>0</v>
      </c>
      <c r="G889" s="4"/>
      <c r="H889" s="1093">
        <f>+H887*H888</f>
        <v>0.73320000000000185</v>
      </c>
      <c r="I889" s="4">
        <v>64</v>
      </c>
      <c r="J889" s="1093">
        <f>+J887*J888</f>
        <v>1.1112000000000002</v>
      </c>
      <c r="K889" s="4">
        <v>56</v>
      </c>
      <c r="L889" s="1093">
        <f>+L887*L888</f>
        <v>0.22220000000000084</v>
      </c>
      <c r="M889" s="4">
        <v>78</v>
      </c>
      <c r="N889" s="1093">
        <f>+N887*N888</f>
        <v>-8.5</v>
      </c>
      <c r="O889" s="4">
        <v>175</v>
      </c>
      <c r="P889" s="38"/>
      <c r="Q889" s="38"/>
      <c r="R889" s="38"/>
      <c r="S889" s="38"/>
      <c r="T889" s="38"/>
      <c r="U889" s="38"/>
      <c r="V889" s="38"/>
    </row>
    <row r="890" spans="1:22" x14ac:dyDescent="0.25">
      <c r="A890" t="s">
        <v>1030</v>
      </c>
      <c r="D890" s="4"/>
      <c r="E890" s="4"/>
      <c r="F890" s="4"/>
      <c r="G890" s="4"/>
      <c r="H890" s="4">
        <v>48</v>
      </c>
      <c r="I890" s="4"/>
      <c r="J890" s="4">
        <v>24</v>
      </c>
      <c r="K890" s="4"/>
      <c r="L890" s="4">
        <v>1</v>
      </c>
      <c r="M890" s="4"/>
      <c r="N890" s="4">
        <v>13</v>
      </c>
      <c r="O890" s="4"/>
      <c r="P890" s="38"/>
      <c r="Q890" s="38"/>
      <c r="R890" s="38"/>
      <c r="S890" s="38"/>
      <c r="T890" s="38"/>
      <c r="U890" s="38"/>
      <c r="V890" s="38"/>
    </row>
    <row r="891" spans="1:22" x14ac:dyDescent="0.25">
      <c r="A891" t="s">
        <v>1031</v>
      </c>
      <c r="D891" s="4"/>
      <c r="E891" s="4"/>
      <c r="F891" s="4"/>
      <c r="G891" s="4"/>
      <c r="H891" s="4">
        <v>64</v>
      </c>
      <c r="I891" s="4"/>
      <c r="J891" s="4">
        <v>21</v>
      </c>
      <c r="K891" s="4"/>
      <c r="L891" s="4">
        <v>9</v>
      </c>
      <c r="M891" s="4"/>
      <c r="N891" s="4">
        <v>22</v>
      </c>
      <c r="O891" s="4"/>
      <c r="P891" s="38"/>
      <c r="Q891" s="38"/>
      <c r="R891" s="38"/>
      <c r="S891" s="38"/>
      <c r="T891" s="38"/>
      <c r="U891" s="38"/>
      <c r="V891" s="38"/>
    </row>
    <row r="892" spans="1:22" x14ac:dyDescent="0.25">
      <c r="A892" t="s">
        <v>1032</v>
      </c>
      <c r="D892" s="183" t="e">
        <f>+D890/D891</f>
        <v>#DIV/0!</v>
      </c>
      <c r="E892" s="4"/>
      <c r="F892" s="183" t="e">
        <f>+F890/F891</f>
        <v>#DIV/0!</v>
      </c>
      <c r="G892" s="4"/>
      <c r="H892" s="183">
        <f>+H890/H891</f>
        <v>0.75</v>
      </c>
      <c r="I892" s="4">
        <v>97</v>
      </c>
      <c r="J892" s="183">
        <f>+J890/J891</f>
        <v>1.1428571428571428</v>
      </c>
      <c r="K892" s="4">
        <v>72</v>
      </c>
      <c r="L892" s="183">
        <f>+L890/L891</f>
        <v>0.1111111111111111</v>
      </c>
      <c r="M892" s="4">
        <v>152</v>
      </c>
      <c r="N892" s="183">
        <f>+N890/N891</f>
        <v>0.59090909090909094</v>
      </c>
      <c r="O892" s="4">
        <v>110</v>
      </c>
      <c r="P892" s="38"/>
      <c r="Q892" s="38"/>
      <c r="R892" s="38"/>
      <c r="S892" s="38"/>
      <c r="T892" s="38"/>
      <c r="U892" s="38"/>
      <c r="V892" s="38"/>
    </row>
    <row r="893" spans="1:22" x14ac:dyDescent="0.25">
      <c r="A893" t="s">
        <v>1033</v>
      </c>
      <c r="D893" s="4">
        <f>+D890+D891</f>
        <v>0</v>
      </c>
      <c r="E893" s="4"/>
      <c r="F893" s="4">
        <f>+F890+F891</f>
        <v>0</v>
      </c>
      <c r="G893" s="4"/>
      <c r="H893" s="4">
        <f>+H890+H891</f>
        <v>112</v>
      </c>
      <c r="I893" s="4"/>
      <c r="J893" s="4">
        <f>+J890+J891</f>
        <v>45</v>
      </c>
      <c r="K893" s="4"/>
      <c r="L893" s="4">
        <f>+L890+L891</f>
        <v>10</v>
      </c>
      <c r="M893" s="4"/>
      <c r="N893" s="4">
        <f>+N890+N891</f>
        <v>35</v>
      </c>
      <c r="O893" s="4"/>
      <c r="P893" s="38"/>
      <c r="Q893" s="38"/>
      <c r="R893" s="38"/>
      <c r="S893" s="38"/>
      <c r="T893" s="38"/>
      <c r="U893" s="38"/>
      <c r="V893" s="38"/>
    </row>
    <row r="894" spans="1:22" x14ac:dyDescent="0.25">
      <c r="A894" t="s">
        <v>1034</v>
      </c>
      <c r="D894" s="1094"/>
      <c r="E894" s="4"/>
      <c r="F894" s="1094"/>
      <c r="G894" s="4"/>
      <c r="H894" s="1094">
        <v>0.38</v>
      </c>
      <c r="I894" s="4"/>
      <c r="J894" s="1094">
        <v>0</v>
      </c>
      <c r="K894" s="4"/>
      <c r="L894" s="1094">
        <v>0</v>
      </c>
      <c r="M894" s="4"/>
      <c r="N894" s="1094">
        <v>0.78</v>
      </c>
      <c r="O894" s="4"/>
      <c r="P894" s="38"/>
      <c r="Q894" s="38"/>
      <c r="R894" s="38"/>
      <c r="S894" s="38"/>
      <c r="T894" s="38"/>
      <c r="U894" s="38"/>
      <c r="V894" s="38"/>
    </row>
    <row r="895" spans="1:22" x14ac:dyDescent="0.25">
      <c r="A895" t="s">
        <v>1035</v>
      </c>
      <c r="D895" s="1094"/>
      <c r="E895" s="4"/>
      <c r="F895" s="1094"/>
      <c r="G895" s="4"/>
      <c r="H895" s="1094">
        <v>0.55000000000000004</v>
      </c>
      <c r="I895" s="4">
        <v>41</v>
      </c>
      <c r="J895" s="1094">
        <v>0</v>
      </c>
      <c r="K895" s="4">
        <v>112</v>
      </c>
      <c r="L895" s="1094">
        <v>0</v>
      </c>
      <c r="M895" s="4">
        <v>112</v>
      </c>
      <c r="N895" s="1094">
        <v>0.32</v>
      </c>
      <c r="O895" s="4">
        <v>94</v>
      </c>
      <c r="P895" s="38"/>
      <c r="Q895" s="38"/>
      <c r="R895" s="38"/>
      <c r="S895" s="38"/>
      <c r="T895" s="38"/>
      <c r="U895" s="38"/>
      <c r="V895" s="38"/>
    </row>
    <row r="896" spans="1:22" x14ac:dyDescent="0.25">
      <c r="A896" t="s">
        <v>1036</v>
      </c>
      <c r="D896" s="1094"/>
      <c r="E896" s="4"/>
      <c r="F896" s="1094"/>
      <c r="G896" s="4"/>
      <c r="H896" s="1094">
        <v>0.31</v>
      </c>
      <c r="I896" s="4"/>
      <c r="J896" s="1094">
        <v>0</v>
      </c>
      <c r="K896" s="4"/>
      <c r="L896" s="4" t="e">
        <v>#DIV/0!</v>
      </c>
      <c r="M896" s="4"/>
      <c r="N896" s="1094">
        <v>0</v>
      </c>
      <c r="O896" s="4"/>
      <c r="P896" s="38"/>
      <c r="Q896" s="38"/>
      <c r="R896" s="38"/>
      <c r="S896" s="38"/>
      <c r="T896" s="38"/>
      <c r="U896" s="38"/>
      <c r="V896" s="38"/>
    </row>
    <row r="897" spans="1:38" x14ac:dyDescent="0.25">
      <c r="A897" t="s">
        <v>1037</v>
      </c>
      <c r="D897" s="1094"/>
      <c r="E897" s="4"/>
      <c r="F897" s="1094"/>
      <c r="G897" s="4"/>
      <c r="H897" s="1094">
        <v>0.67</v>
      </c>
      <c r="I897" s="4"/>
      <c r="J897" s="1094">
        <v>0</v>
      </c>
      <c r="K897" s="4"/>
      <c r="L897" s="4" t="e">
        <v>#DIV/0!</v>
      </c>
      <c r="M897" s="4"/>
      <c r="N897" s="1094">
        <v>0</v>
      </c>
      <c r="O897" s="4"/>
      <c r="P897" s="38"/>
      <c r="Q897" s="38"/>
      <c r="R897" s="38"/>
      <c r="S897" s="38"/>
      <c r="T897" s="38"/>
      <c r="U897" s="38"/>
      <c r="V897" s="38"/>
    </row>
    <row r="898" spans="1:38" x14ac:dyDescent="0.25">
      <c r="A898" t="s">
        <v>1038</v>
      </c>
      <c r="D898" s="4"/>
      <c r="E898" s="4"/>
      <c r="F898" s="4"/>
      <c r="G898" s="4"/>
      <c r="H898" s="4">
        <v>38</v>
      </c>
      <c r="I898" s="4"/>
      <c r="J898" s="4">
        <v>0</v>
      </c>
      <c r="K898" s="4"/>
      <c r="L898" s="4">
        <v>3</v>
      </c>
      <c r="M898" s="4"/>
      <c r="N898" s="4">
        <v>7</v>
      </c>
      <c r="O898" s="4"/>
      <c r="P898" s="38"/>
      <c r="Q898" s="38"/>
      <c r="R898" s="38"/>
      <c r="S898" s="38"/>
      <c r="T898" s="38"/>
      <c r="U898" s="38"/>
      <c r="V898" s="38"/>
    </row>
    <row r="899" spans="1:38" x14ac:dyDescent="0.25">
      <c r="A899" t="s">
        <v>1039</v>
      </c>
      <c r="D899" s="4"/>
      <c r="E899" s="4"/>
      <c r="F899" s="4"/>
      <c r="G899" s="4"/>
      <c r="H899" s="4">
        <v>-42</v>
      </c>
      <c r="I899" s="4"/>
      <c r="J899" s="4">
        <v>-19</v>
      </c>
      <c r="K899" s="4"/>
      <c r="L899" s="4">
        <v>-2</v>
      </c>
      <c r="M899" s="4"/>
      <c r="N899" s="4">
        <v>-26</v>
      </c>
      <c r="O899" s="4"/>
      <c r="P899" s="38"/>
      <c r="Q899" s="38"/>
      <c r="R899" s="38"/>
      <c r="S899" s="38"/>
      <c r="T899" s="38"/>
      <c r="U899" s="38"/>
      <c r="V899" s="38"/>
    </row>
    <row r="900" spans="1:38" x14ac:dyDescent="0.25">
      <c r="A900" t="s">
        <v>1040</v>
      </c>
      <c r="D900" s="4">
        <f>+D898+D899</f>
        <v>0</v>
      </c>
      <c r="E900" s="4"/>
      <c r="F900" s="4">
        <f>+F898+F899</f>
        <v>0</v>
      </c>
      <c r="G900" s="4"/>
      <c r="H900" s="4">
        <f>+H898+H899</f>
        <v>-4</v>
      </c>
      <c r="I900" s="4">
        <v>76</v>
      </c>
      <c r="J900" s="4">
        <f>+J898+J899</f>
        <v>-19</v>
      </c>
      <c r="K900" s="4">
        <v>124</v>
      </c>
      <c r="L900" s="4">
        <f>+L898+L899</f>
        <v>1</v>
      </c>
      <c r="M900" s="4">
        <v>33</v>
      </c>
      <c r="N900" s="4">
        <f>+N898+N899</f>
        <v>-19</v>
      </c>
      <c r="O900" s="4">
        <v>112</v>
      </c>
      <c r="P900" s="38"/>
      <c r="Q900" s="38"/>
      <c r="R900" s="38"/>
      <c r="S900" s="38"/>
      <c r="T900" s="38"/>
      <c r="U900" s="38"/>
      <c r="V900" s="38"/>
    </row>
    <row r="901" spans="1:38" x14ac:dyDescent="0.25">
      <c r="A901" t="s">
        <v>1041</v>
      </c>
      <c r="D901" s="183" t="e">
        <f>+D898/(-1*D899)</f>
        <v>#DIV/0!</v>
      </c>
      <c r="E901" s="4"/>
      <c r="F901" s="183" t="e">
        <f>+F898/(-1*F899)</f>
        <v>#DIV/0!</v>
      </c>
      <c r="G901" s="4"/>
      <c r="H901" s="183">
        <f>+H898/(-1*H899)</f>
        <v>0.90476190476190477</v>
      </c>
      <c r="I901" s="4"/>
      <c r="J901" s="183">
        <f>+J898/(-1*J899)</f>
        <v>0</v>
      </c>
      <c r="K901" s="4"/>
      <c r="L901" s="183">
        <f>+L898/(-1*L899)</f>
        <v>1.5</v>
      </c>
      <c r="M901" s="4"/>
      <c r="N901" s="183">
        <f>+N898/(-1*N899)</f>
        <v>0.26923076923076922</v>
      </c>
      <c r="O901" s="4"/>
      <c r="P901" s="38"/>
      <c r="Q901" s="38"/>
      <c r="R901" s="38"/>
      <c r="S901" s="38"/>
      <c r="T901" s="38"/>
      <c r="U901" s="38"/>
      <c r="V901" s="38"/>
    </row>
    <row r="902" spans="1:38" x14ac:dyDescent="0.25">
      <c r="A902" t="s">
        <v>1110</v>
      </c>
      <c r="D902" s="4"/>
      <c r="E902" s="4"/>
      <c r="F902" s="4"/>
      <c r="G902" s="4"/>
      <c r="H902" s="183">
        <v>95.5</v>
      </c>
      <c r="I902" s="4">
        <v>100</v>
      </c>
      <c r="J902" s="4">
        <v>110.83329999999999</v>
      </c>
      <c r="K902" s="4">
        <v>120</v>
      </c>
      <c r="L902" s="4">
        <v>121.16670000000001</v>
      </c>
      <c r="M902" s="4">
        <v>129</v>
      </c>
      <c r="N902" s="183">
        <v>163.5</v>
      </c>
      <c r="O902" s="4">
        <v>169</v>
      </c>
      <c r="P902" s="38"/>
      <c r="Q902" s="38"/>
      <c r="R902" s="38"/>
      <c r="S902" s="38"/>
      <c r="T902" s="38"/>
      <c r="U902" s="38"/>
      <c r="V902" s="38"/>
    </row>
    <row r="903" spans="1:38" x14ac:dyDescent="0.25"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</row>
    <row r="904" spans="1:38" x14ac:dyDescent="0.25">
      <c r="A904" s="50"/>
      <c r="B904" s="50"/>
      <c r="C904" s="50"/>
      <c r="D904" s="987"/>
      <c r="E904" s="987"/>
      <c r="F904" s="987"/>
      <c r="G904" s="987"/>
      <c r="H904" s="987"/>
      <c r="I904" s="987"/>
      <c r="J904" s="987"/>
      <c r="K904" s="987"/>
      <c r="L904" s="987"/>
      <c r="M904" s="987"/>
      <c r="N904" s="987"/>
      <c r="O904" s="987"/>
      <c r="P904" s="987"/>
      <c r="Q904" s="987"/>
      <c r="R904" s="987"/>
      <c r="S904" s="987"/>
      <c r="T904" s="987"/>
      <c r="U904" s="987"/>
      <c r="V904" s="987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</row>
    <row r="905" spans="1:38" x14ac:dyDescent="0.25"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</row>
    <row r="906" spans="1:38" ht="18.75" x14ac:dyDescent="0.3">
      <c r="A906" s="911" t="s">
        <v>1111</v>
      </c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</row>
    <row r="907" spans="1:38" x14ac:dyDescent="0.25"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</row>
    <row r="908" spans="1:38" ht="15.75" thickBot="1" x14ac:dyDescent="0.3">
      <c r="A908" t="s">
        <v>1042</v>
      </c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t="s">
        <v>1042</v>
      </c>
    </row>
    <row r="909" spans="1:38" x14ac:dyDescent="0.25">
      <c r="A909" t="s">
        <v>1043</v>
      </c>
      <c r="C909" s="1035" t="s">
        <v>1044</v>
      </c>
      <c r="D909" s="1036" t="s">
        <v>115</v>
      </c>
      <c r="E909" s="1011" t="s">
        <v>1045</v>
      </c>
      <c r="F909" s="1037" t="s">
        <v>231</v>
      </c>
      <c r="G909" s="995" t="s">
        <v>1045</v>
      </c>
      <c r="H909" s="1038" t="s">
        <v>1046</v>
      </c>
      <c r="I909" s="26"/>
      <c r="J909" s="26"/>
      <c r="K909" s="26"/>
      <c r="L909" s="26" t="s">
        <v>1047</v>
      </c>
      <c r="M909" s="26" t="s">
        <v>1047</v>
      </c>
      <c r="N909" s="26" t="s">
        <v>1048</v>
      </c>
      <c r="O909" s="26" t="s">
        <v>1049</v>
      </c>
      <c r="P909" s="26" t="s">
        <v>1050</v>
      </c>
      <c r="Q909" s="26" t="s">
        <v>1049</v>
      </c>
      <c r="R909" s="26" t="s">
        <v>1051</v>
      </c>
      <c r="S909" s="26" t="s">
        <v>1052</v>
      </c>
      <c r="T909" s="26" t="s">
        <v>1053</v>
      </c>
      <c r="U909" s="26" t="s">
        <v>1054</v>
      </c>
      <c r="V909" s="26"/>
      <c r="W909" s="26"/>
      <c r="X909" s="26"/>
      <c r="Y909" s="26"/>
      <c r="Z909" s="26"/>
      <c r="AA909" s="1036"/>
      <c r="AB909" s="1036"/>
      <c r="AC909" s="1011"/>
      <c r="AD909" s="1011"/>
      <c r="AE909" t="s">
        <v>1043</v>
      </c>
    </row>
    <row r="910" spans="1:38" x14ac:dyDescent="0.25">
      <c r="A910" t="s">
        <v>1055</v>
      </c>
      <c r="C910" s="1021" t="s">
        <v>926</v>
      </c>
      <c r="D910" s="1039" t="s">
        <v>64</v>
      </c>
      <c r="E910" s="1021" t="s">
        <v>1056</v>
      </c>
      <c r="F910" s="113"/>
      <c r="G910" s="73" t="s">
        <v>1056</v>
      </c>
      <c r="H910" s="1040" t="s">
        <v>231</v>
      </c>
      <c r="I910" s="26"/>
      <c r="J910" s="26"/>
      <c r="K910" s="26"/>
      <c r="L910" s="26" t="s">
        <v>1057</v>
      </c>
      <c r="M910" s="26" t="s">
        <v>1057</v>
      </c>
      <c r="N910" s="26" t="s">
        <v>1058</v>
      </c>
      <c r="O910" s="26" t="s">
        <v>1059</v>
      </c>
      <c r="P910" s="26" t="s">
        <v>1060</v>
      </c>
      <c r="Q910" s="26" t="s">
        <v>1061</v>
      </c>
      <c r="R910" s="26" t="s">
        <v>1062</v>
      </c>
      <c r="S910" s="26" t="s">
        <v>1063</v>
      </c>
      <c r="T910" s="26" t="s">
        <v>1062</v>
      </c>
      <c r="U910" s="26" t="s">
        <v>1063</v>
      </c>
      <c r="V910" s="26"/>
      <c r="W910" s="26"/>
      <c r="X910" s="26"/>
      <c r="Y910" s="26"/>
      <c r="Z910" s="26"/>
      <c r="AA910" s="1042" t="s">
        <v>1083</v>
      </c>
      <c r="AB910" s="1042" t="s">
        <v>1084</v>
      </c>
      <c r="AC910" s="1039" t="s">
        <v>1085</v>
      </c>
      <c r="AD910" s="1039" t="s">
        <v>1086</v>
      </c>
      <c r="AE910" t="s">
        <v>1055</v>
      </c>
    </row>
    <row r="911" spans="1:38" x14ac:dyDescent="0.25">
      <c r="C911" s="1021"/>
      <c r="D911" s="1039"/>
      <c r="E911" s="1021"/>
      <c r="F911" s="113"/>
      <c r="G911" s="73" t="s">
        <v>1028</v>
      </c>
      <c r="H911" s="1041" t="s">
        <v>1064</v>
      </c>
      <c r="I911" s="26"/>
      <c r="J911" s="26"/>
      <c r="K911" s="26"/>
      <c r="L911" s="26" t="s">
        <v>1065</v>
      </c>
      <c r="M911" s="26" t="s">
        <v>1066</v>
      </c>
      <c r="N911" s="26" t="s">
        <v>64</v>
      </c>
      <c r="O911" s="26" t="s">
        <v>1067</v>
      </c>
      <c r="P911" s="26" t="s">
        <v>1067</v>
      </c>
      <c r="Q911" s="26" t="s">
        <v>64</v>
      </c>
      <c r="R911" s="26" t="s">
        <v>64</v>
      </c>
      <c r="S911" s="26" t="s">
        <v>64</v>
      </c>
      <c r="T911" s="26" t="s">
        <v>64</v>
      </c>
      <c r="U911" s="26" t="s">
        <v>64</v>
      </c>
      <c r="V911" s="26"/>
      <c r="W911" s="26" t="s">
        <v>1068</v>
      </c>
      <c r="X911" s="26" t="s">
        <v>1069</v>
      </c>
      <c r="Y911" s="26" t="s">
        <v>1070</v>
      </c>
      <c r="Z911" s="26" t="s">
        <v>1071</v>
      </c>
      <c r="AA911" s="1042" t="s">
        <v>211</v>
      </c>
      <c r="AB911" s="1042" t="s">
        <v>211</v>
      </c>
      <c r="AC911" s="1042" t="s">
        <v>269</v>
      </c>
      <c r="AD911" s="1039" t="s">
        <v>1087</v>
      </c>
    </row>
    <row r="912" spans="1:38" x14ac:dyDescent="0.25">
      <c r="C912" s="1021"/>
      <c r="D912" s="1042" t="s">
        <v>1072</v>
      </c>
      <c r="E912" s="1043" t="s">
        <v>1073</v>
      </c>
      <c r="F912" s="1044" t="s">
        <v>1074</v>
      </c>
      <c r="G912" s="1045" t="s">
        <v>1075</v>
      </c>
      <c r="H912" s="1045" t="s">
        <v>1076</v>
      </c>
      <c r="I912" s="1046" t="s">
        <v>878</v>
      </c>
      <c r="J912" s="1046" t="s">
        <v>878</v>
      </c>
      <c r="K912" s="1046" t="s">
        <v>880</v>
      </c>
      <c r="L912" s="1046">
        <v>0</v>
      </c>
      <c r="M912" s="1046">
        <v>0</v>
      </c>
      <c r="N912" s="1046">
        <v>1</v>
      </c>
      <c r="O912" s="1046">
        <v>-1</v>
      </c>
      <c r="P912" s="1046">
        <v>2</v>
      </c>
      <c r="Q912" s="1046">
        <v>-2</v>
      </c>
      <c r="R912" s="1046">
        <v>3</v>
      </c>
      <c r="S912" s="1046">
        <v>-3</v>
      </c>
      <c r="T912" s="1046">
        <v>4</v>
      </c>
      <c r="U912" s="1046">
        <v>-4</v>
      </c>
      <c r="V912" s="1046"/>
      <c r="W912" s="1046" t="s">
        <v>916</v>
      </c>
      <c r="X912" s="1046" t="s">
        <v>916</v>
      </c>
      <c r="Y912" s="1046" t="s">
        <v>916</v>
      </c>
      <c r="Z912" s="1046" t="s">
        <v>916</v>
      </c>
      <c r="AA912" s="1042" t="s">
        <v>1088</v>
      </c>
      <c r="AB912" s="1042" t="s">
        <v>1088</v>
      </c>
      <c r="AC912" s="1042" t="s">
        <v>210</v>
      </c>
      <c r="AD912" s="1042" t="s">
        <v>1089</v>
      </c>
    </row>
    <row r="913" spans="1:32" ht="15.75" thickBot="1" x14ac:dyDescent="0.3">
      <c r="C913" s="398"/>
      <c r="D913" s="398"/>
      <c r="E913" s="398"/>
      <c r="F913" s="155" t="s">
        <v>1077</v>
      </c>
      <c r="G913" s="398"/>
      <c r="H913" s="155" t="s">
        <v>1078</v>
      </c>
      <c r="I913" s="114" t="s">
        <v>1079</v>
      </c>
      <c r="J913" s="164" t="s">
        <v>1080</v>
      </c>
      <c r="K913" s="114" t="s">
        <v>1081</v>
      </c>
      <c r="L913" s="111" t="s">
        <v>1065</v>
      </c>
      <c r="M913" s="114" t="s">
        <v>1082</v>
      </c>
      <c r="N913" s="111" t="s">
        <v>1065</v>
      </c>
      <c r="O913" s="114" t="s">
        <v>1082</v>
      </c>
      <c r="P913" s="111" t="s">
        <v>1065</v>
      </c>
      <c r="Q913" s="114" t="s">
        <v>1082</v>
      </c>
      <c r="R913" s="111" t="s">
        <v>1065</v>
      </c>
      <c r="S913" s="114" t="s">
        <v>1082</v>
      </c>
      <c r="T913" s="111" t="s">
        <v>1065</v>
      </c>
      <c r="U913" s="114" t="s">
        <v>1082</v>
      </c>
      <c r="V913" s="114" t="s">
        <v>221</v>
      </c>
      <c r="W913" s="114" t="s">
        <v>921</v>
      </c>
      <c r="X913" s="114" t="s">
        <v>921</v>
      </c>
      <c r="Y913" s="114" t="s">
        <v>921</v>
      </c>
      <c r="Z913" s="114" t="s">
        <v>921</v>
      </c>
      <c r="AA913" s="1090" t="s">
        <v>1079</v>
      </c>
      <c r="AB913" s="1090" t="s">
        <v>1080</v>
      </c>
      <c r="AC913" s="1090" t="s">
        <v>211</v>
      </c>
      <c r="AD913" s="1090" t="s">
        <v>1090</v>
      </c>
    </row>
    <row r="914" spans="1:32" x14ac:dyDescent="0.25">
      <c r="A914" s="245" t="s">
        <v>3</v>
      </c>
      <c r="B914" s="6" t="s">
        <v>4</v>
      </c>
      <c r="C914" s="47"/>
      <c r="D914" s="144">
        <v>6.166666666666667</v>
      </c>
      <c r="E914" s="136">
        <v>7.5</v>
      </c>
      <c r="F914" s="1064">
        <v>1.333333333333333</v>
      </c>
      <c r="G914" s="1061">
        <v>3</v>
      </c>
      <c r="H914" s="1062">
        <v>3.9999999999999991</v>
      </c>
      <c r="I914" s="47">
        <v>24</v>
      </c>
      <c r="J914" s="47">
        <v>23</v>
      </c>
      <c r="K914" s="47">
        <f t="shared" ref="K914:K924" si="107">+I914/J914</f>
        <v>1.0434782608695652</v>
      </c>
      <c r="L914" s="47">
        <v>10</v>
      </c>
      <c r="M914" s="47">
        <v>11</v>
      </c>
      <c r="N914" s="47">
        <v>11</v>
      </c>
      <c r="O914" s="47">
        <v>5</v>
      </c>
      <c r="P914" s="47">
        <v>2</v>
      </c>
      <c r="Q914" s="47">
        <v>7</v>
      </c>
      <c r="R914" s="47"/>
      <c r="S914" s="47"/>
      <c r="T914" s="47">
        <v>1</v>
      </c>
      <c r="U914" s="47"/>
      <c r="V914" s="47">
        <f t="shared" ref="V914:V916" si="108">+L914+M914+N914+O914+P914+Q914+R914+S914+T914+U914</f>
        <v>47</v>
      </c>
      <c r="W914" s="1052">
        <f t="shared" ref="W914:W924" si="109">+L914/(M914+L914)</f>
        <v>0.47619047619047616</v>
      </c>
      <c r="X914" s="1053">
        <f t="shared" ref="X914:X916" si="110">+N914/(O914+N914)</f>
        <v>0.6875</v>
      </c>
      <c r="Y914" s="1053">
        <f t="shared" ref="Y914:Y916" si="111">+P914/(Q914+P914)</f>
        <v>0.22222222222222221</v>
      </c>
      <c r="Z914" s="1054" t="e">
        <f t="shared" ref="Z914:Z916" si="112">+R914/(S914+R914)</f>
        <v>#DIV/0!</v>
      </c>
      <c r="AA914" s="47">
        <v>19</v>
      </c>
      <c r="AB914" s="47">
        <v>-19</v>
      </c>
      <c r="AC914" s="47">
        <v>0</v>
      </c>
      <c r="AD914" s="47">
        <v>1</v>
      </c>
      <c r="AE914" s="245" t="s">
        <v>3</v>
      </c>
      <c r="AF914" s="6" t="s">
        <v>4</v>
      </c>
    </row>
    <row r="915" spans="1:32" x14ac:dyDescent="0.25">
      <c r="A915" s="20" t="s">
        <v>6</v>
      </c>
      <c r="B915" s="13" t="s">
        <v>7</v>
      </c>
      <c r="C915" s="47"/>
      <c r="D915" s="144">
        <v>7.9555555555555557</v>
      </c>
      <c r="E915" s="136">
        <v>8.5556000000000001</v>
      </c>
      <c r="F915" s="1064">
        <v>0.60004444444444438</v>
      </c>
      <c r="G915" s="1061">
        <v>2</v>
      </c>
      <c r="H915" s="1062">
        <v>1.2000888888888888</v>
      </c>
      <c r="I915" s="47">
        <v>6</v>
      </c>
      <c r="J915" s="47">
        <v>8</v>
      </c>
      <c r="K915" s="47">
        <f t="shared" si="107"/>
        <v>0.75</v>
      </c>
      <c r="L915" s="47">
        <v>2</v>
      </c>
      <c r="M915" s="47">
        <v>7</v>
      </c>
      <c r="N915" s="47">
        <v>1</v>
      </c>
      <c r="O915" s="47">
        <v>1</v>
      </c>
      <c r="P915" s="47">
        <v>2</v>
      </c>
      <c r="Q915" s="47">
        <v>0</v>
      </c>
      <c r="R915" s="47">
        <v>1</v>
      </c>
      <c r="S915" s="47">
        <v>0</v>
      </c>
      <c r="T915" s="47"/>
      <c r="U915" s="47"/>
      <c r="V915" s="47">
        <f t="shared" si="108"/>
        <v>14</v>
      </c>
      <c r="W915" s="1052">
        <f t="shared" si="109"/>
        <v>0.22222222222222221</v>
      </c>
      <c r="X915" s="1053">
        <f t="shared" si="110"/>
        <v>0.5</v>
      </c>
      <c r="Y915" s="1053">
        <f t="shared" si="111"/>
        <v>1</v>
      </c>
      <c r="Z915" s="1054">
        <f t="shared" si="112"/>
        <v>1</v>
      </c>
      <c r="AA915" s="47">
        <v>8</v>
      </c>
      <c r="AB915" s="47">
        <v>-1</v>
      </c>
      <c r="AC915" s="47">
        <v>7</v>
      </c>
      <c r="AD915" s="47">
        <v>8</v>
      </c>
      <c r="AE915" s="20" t="s">
        <v>6</v>
      </c>
      <c r="AF915" s="13" t="s">
        <v>7</v>
      </c>
    </row>
    <row r="916" spans="1:32" x14ac:dyDescent="0.25">
      <c r="A916" s="14" t="s">
        <v>14</v>
      </c>
      <c r="B916" s="13" t="s">
        <v>15</v>
      </c>
      <c r="C916" s="47"/>
      <c r="D916" s="144">
        <v>7.75</v>
      </c>
      <c r="E916" s="136">
        <v>9.5</v>
      </c>
      <c r="F916" s="670">
        <v>1.75</v>
      </c>
      <c r="G916" s="1061">
        <v>1</v>
      </c>
      <c r="H916" s="1062">
        <v>1.75</v>
      </c>
      <c r="I916" s="1084">
        <v>7</v>
      </c>
      <c r="J916" s="1065">
        <v>5</v>
      </c>
      <c r="K916" s="47">
        <f t="shared" si="107"/>
        <v>1.4</v>
      </c>
      <c r="L916" s="47"/>
      <c r="M916" s="47">
        <v>5</v>
      </c>
      <c r="N916" s="47">
        <v>4</v>
      </c>
      <c r="O916" s="47"/>
      <c r="P916" s="47">
        <v>2</v>
      </c>
      <c r="Q916" s="47"/>
      <c r="R916" s="47">
        <v>1</v>
      </c>
      <c r="S916" s="47"/>
      <c r="T916" s="47"/>
      <c r="U916" s="47"/>
      <c r="V916" s="47">
        <f t="shared" si="108"/>
        <v>12</v>
      </c>
      <c r="W916" s="1052">
        <f t="shared" si="109"/>
        <v>0</v>
      </c>
      <c r="X916" s="1053">
        <f t="shared" si="110"/>
        <v>1</v>
      </c>
      <c r="Y916" s="1053">
        <f t="shared" si="111"/>
        <v>1</v>
      </c>
      <c r="Z916" s="1054">
        <f t="shared" si="112"/>
        <v>1</v>
      </c>
      <c r="AA916" s="47">
        <v>11</v>
      </c>
      <c r="AB916" s="47">
        <v>0</v>
      </c>
      <c r="AC916" s="47">
        <v>11</v>
      </c>
      <c r="AD916" s="47" t="e">
        <v>#DIV/0!</v>
      </c>
      <c r="AE916" s="14" t="s">
        <v>14</v>
      </c>
      <c r="AF916" s="13" t="s">
        <v>15</v>
      </c>
    </row>
    <row r="917" spans="1:32" x14ac:dyDescent="0.25">
      <c r="A917" s="10" t="s">
        <v>232</v>
      </c>
      <c r="B917" s="13" t="s">
        <v>11</v>
      </c>
      <c r="C917" s="45">
        <v>1</v>
      </c>
      <c r="D917" s="416">
        <v>7.3888999999999996</v>
      </c>
      <c r="E917" s="1077">
        <v>9</v>
      </c>
      <c r="F917" s="1070">
        <f>+E917-D917</f>
        <v>1.6111000000000004</v>
      </c>
      <c r="G917" s="1071">
        <v>2</v>
      </c>
      <c r="H917" s="1072">
        <f>+F917*G917</f>
        <v>3.2222000000000008</v>
      </c>
      <c r="I917" s="1078">
        <v>49</v>
      </c>
      <c r="J917" s="45">
        <v>56</v>
      </c>
      <c r="K917" s="45">
        <f t="shared" si="107"/>
        <v>0.875</v>
      </c>
      <c r="L917" s="45">
        <v>16</v>
      </c>
      <c r="M917" s="45">
        <v>29</v>
      </c>
      <c r="N917" s="45">
        <v>23</v>
      </c>
      <c r="O917" s="45">
        <v>15</v>
      </c>
      <c r="P917" s="45">
        <v>8</v>
      </c>
      <c r="Q917" s="45">
        <v>12</v>
      </c>
      <c r="R917" s="45">
        <v>1</v>
      </c>
      <c r="S917" s="45"/>
      <c r="T917" s="45">
        <v>1</v>
      </c>
      <c r="U917" s="45"/>
      <c r="V917" s="45">
        <f>+L917+M917+N917+O917+P917+Q917+R917+S917+T917+U917</f>
        <v>105</v>
      </c>
      <c r="W917" s="1074">
        <f t="shared" si="109"/>
        <v>0.35555555555555557</v>
      </c>
      <c r="X917" s="1075">
        <f>+N917/(O917+N917)</f>
        <v>0.60526315789473684</v>
      </c>
      <c r="Y917" s="1075">
        <f>+P917/(Q917+P917)</f>
        <v>0.4</v>
      </c>
      <c r="Z917" s="1076">
        <f>+R917/(S917+R917)</f>
        <v>1</v>
      </c>
      <c r="AA917" s="45">
        <v>46</v>
      </c>
      <c r="AB917" s="45">
        <v>-39</v>
      </c>
      <c r="AC917" s="45">
        <v>7</v>
      </c>
      <c r="AD917" s="45">
        <v>1.1794871794871795</v>
      </c>
      <c r="AE917" s="10" t="s">
        <v>232</v>
      </c>
      <c r="AF917" s="13" t="s">
        <v>11</v>
      </c>
    </row>
    <row r="918" spans="1:32" x14ac:dyDescent="0.25">
      <c r="A918" s="10" t="s">
        <v>21</v>
      </c>
      <c r="B918" s="13" t="s">
        <v>22</v>
      </c>
      <c r="C918" s="45">
        <v>1</v>
      </c>
      <c r="D918" s="309">
        <v>8.1305999999999994</v>
      </c>
      <c r="E918" s="1077">
        <v>8.375</v>
      </c>
      <c r="F918" s="1070">
        <f>+E918-D918</f>
        <v>0.24440000000000062</v>
      </c>
      <c r="G918" s="1071">
        <v>3</v>
      </c>
      <c r="H918" s="1072">
        <f>+F918*G918</f>
        <v>0.73320000000000185</v>
      </c>
      <c r="I918" s="1078">
        <v>48</v>
      </c>
      <c r="J918" s="45">
        <v>64</v>
      </c>
      <c r="K918" s="45">
        <f t="shared" si="107"/>
        <v>0.75</v>
      </c>
      <c r="L918" s="45">
        <v>20</v>
      </c>
      <c r="M918" s="45">
        <v>32</v>
      </c>
      <c r="N918" s="45">
        <v>18</v>
      </c>
      <c r="O918" s="45">
        <v>15</v>
      </c>
      <c r="P918" s="45">
        <v>4</v>
      </c>
      <c r="Q918" s="45">
        <v>9</v>
      </c>
      <c r="R918" s="45">
        <v>4</v>
      </c>
      <c r="S918" s="45">
        <v>3</v>
      </c>
      <c r="T918" s="45"/>
      <c r="U918" s="45"/>
      <c r="V918" s="45">
        <f t="shared" ref="V918:V924" si="113">+L918+M918+N918+O918+P918+Q918+R918+S918+T918+U918</f>
        <v>105</v>
      </c>
      <c r="W918" s="1074">
        <f t="shared" si="109"/>
        <v>0.38461538461538464</v>
      </c>
      <c r="X918" s="1075">
        <f t="shared" ref="X918:X924" si="114">+N918/(O918+N918)</f>
        <v>0.54545454545454541</v>
      </c>
      <c r="Y918" s="1075">
        <f t="shared" ref="Y918:Y924" si="115">+P918/(Q918+P918)</f>
        <v>0.30769230769230771</v>
      </c>
      <c r="Z918" s="1076">
        <f t="shared" ref="Z918:Z924" si="116">+R918/(S918+R918)</f>
        <v>0.5714285714285714</v>
      </c>
      <c r="AA918" s="45">
        <v>38</v>
      </c>
      <c r="AB918" s="45">
        <v>-42</v>
      </c>
      <c r="AC918" s="45">
        <v>-4</v>
      </c>
      <c r="AD918" s="45">
        <v>0.90476190476190477</v>
      </c>
      <c r="AE918" s="10" t="s">
        <v>21</v>
      </c>
      <c r="AF918" s="13" t="s">
        <v>22</v>
      </c>
    </row>
    <row r="919" spans="1:32" x14ac:dyDescent="0.25">
      <c r="A919" s="10" t="s">
        <v>23</v>
      </c>
      <c r="B919" s="13" t="s">
        <v>24</v>
      </c>
      <c r="C919" s="45">
        <v>1</v>
      </c>
      <c r="D919" s="416">
        <v>7.2556000000000003</v>
      </c>
      <c r="E919" s="1077">
        <v>8.375</v>
      </c>
      <c r="F919" s="1070">
        <f>+E919-D919</f>
        <v>1.1193999999999997</v>
      </c>
      <c r="G919" s="1071">
        <v>4</v>
      </c>
      <c r="H919" s="1072">
        <f>+F919*G919</f>
        <v>4.4775999999999989</v>
      </c>
      <c r="I919" s="1078">
        <v>53</v>
      </c>
      <c r="J919" s="45">
        <v>53</v>
      </c>
      <c r="K919" s="45">
        <f t="shared" si="107"/>
        <v>1</v>
      </c>
      <c r="L919" s="45">
        <v>28</v>
      </c>
      <c r="M919" s="45">
        <v>25</v>
      </c>
      <c r="N919" s="45">
        <v>14</v>
      </c>
      <c r="O919" s="45">
        <v>19</v>
      </c>
      <c r="P919" s="45">
        <v>11</v>
      </c>
      <c r="Q919" s="45">
        <v>9</v>
      </c>
      <c r="R919" s="45"/>
      <c r="S919" s="45"/>
      <c r="T919" s="45"/>
      <c r="U919" s="45"/>
      <c r="V919" s="45">
        <f t="shared" si="113"/>
        <v>106</v>
      </c>
      <c r="W919" s="1074">
        <f t="shared" si="109"/>
        <v>0.52830188679245282</v>
      </c>
      <c r="X919" s="1075">
        <f t="shared" si="114"/>
        <v>0.42424242424242425</v>
      </c>
      <c r="Y919" s="1075">
        <f t="shared" si="115"/>
        <v>0.55000000000000004</v>
      </c>
      <c r="Z919" s="1076" t="e">
        <f t="shared" si="116"/>
        <v>#DIV/0!</v>
      </c>
      <c r="AA919" s="45">
        <v>36</v>
      </c>
      <c r="AB919" s="45">
        <v>-37</v>
      </c>
      <c r="AC919" s="45">
        <v>-1</v>
      </c>
      <c r="AD919" s="45">
        <v>0.97297297297297303</v>
      </c>
      <c r="AE919" s="10" t="s">
        <v>23</v>
      </c>
      <c r="AF919" s="13" t="s">
        <v>24</v>
      </c>
    </row>
    <row r="920" spans="1:32" x14ac:dyDescent="0.25">
      <c r="A920" s="20" t="s">
        <v>700</v>
      </c>
      <c r="B920" s="13" t="s">
        <v>26</v>
      </c>
      <c r="C920" s="47"/>
      <c r="D920" s="497">
        <v>8.8888888888888893</v>
      </c>
      <c r="E920" s="1060">
        <v>9</v>
      </c>
      <c r="F920" s="670">
        <v>0.11111111111111072</v>
      </c>
      <c r="G920" s="1061">
        <v>2</v>
      </c>
      <c r="H920" s="1062">
        <v>0.22222222222222143</v>
      </c>
      <c r="I920" s="273">
        <v>1</v>
      </c>
      <c r="J920" s="47">
        <v>8</v>
      </c>
      <c r="K920" s="47">
        <f t="shared" si="107"/>
        <v>0.125</v>
      </c>
      <c r="L920" s="47"/>
      <c r="M920" s="47">
        <v>6</v>
      </c>
      <c r="N920" s="47"/>
      <c r="O920" s="47">
        <v>2</v>
      </c>
      <c r="P920" s="47"/>
      <c r="Q920" s="47"/>
      <c r="R920" s="47">
        <v>1</v>
      </c>
      <c r="S920" s="47"/>
      <c r="T920" s="47"/>
      <c r="U920" s="47"/>
      <c r="V920" s="47">
        <f t="shared" si="113"/>
        <v>9</v>
      </c>
      <c r="W920" s="1052">
        <f t="shared" si="109"/>
        <v>0</v>
      </c>
      <c r="X920" s="1053">
        <f t="shared" si="114"/>
        <v>0</v>
      </c>
      <c r="Y920" s="1053" t="e">
        <f t="shared" si="115"/>
        <v>#DIV/0!</v>
      </c>
      <c r="Z920" s="1054">
        <f t="shared" si="116"/>
        <v>1</v>
      </c>
      <c r="AA920" s="47">
        <v>3</v>
      </c>
      <c r="AB920" s="47">
        <v>-2</v>
      </c>
      <c r="AC920" s="47">
        <v>1</v>
      </c>
      <c r="AD920" s="47">
        <v>1.5</v>
      </c>
      <c r="AE920" s="20" t="s">
        <v>700</v>
      </c>
      <c r="AF920" s="13" t="s">
        <v>26</v>
      </c>
    </row>
    <row r="921" spans="1:32" x14ac:dyDescent="0.25">
      <c r="A921" s="20" t="s">
        <v>390</v>
      </c>
      <c r="B921" s="13" t="s">
        <v>20</v>
      </c>
      <c r="C921" s="47"/>
      <c r="D921" s="156">
        <v>8.3333333333333339</v>
      </c>
      <c r="E921" s="136">
        <v>8.8888999999999996</v>
      </c>
      <c r="F921" s="1064">
        <v>0.55556666666666565</v>
      </c>
      <c r="G921" s="1061">
        <v>2</v>
      </c>
      <c r="H921" s="1062">
        <v>1.1111333333333313</v>
      </c>
      <c r="I921" s="273">
        <v>24</v>
      </c>
      <c r="J921" s="47">
        <v>21</v>
      </c>
      <c r="K921" s="47">
        <f t="shared" si="107"/>
        <v>1.1428571428571428</v>
      </c>
      <c r="L921" s="47"/>
      <c r="M921" s="47">
        <v>9</v>
      </c>
      <c r="N921" s="47"/>
      <c r="O921" s="47">
        <v>6</v>
      </c>
      <c r="P921" s="47"/>
      <c r="Q921" s="47">
        <v>5</v>
      </c>
      <c r="R921" s="47"/>
      <c r="S921" s="47">
        <v>1</v>
      </c>
      <c r="T921" s="47"/>
      <c r="U921" s="47"/>
      <c r="V921" s="47">
        <f t="shared" si="113"/>
        <v>21</v>
      </c>
      <c r="W921" s="1052">
        <f t="shared" si="109"/>
        <v>0</v>
      </c>
      <c r="X921" s="1053">
        <f t="shared" si="114"/>
        <v>0</v>
      </c>
      <c r="Y921" s="1053">
        <f t="shared" si="115"/>
        <v>0</v>
      </c>
      <c r="Z921" s="1054">
        <f t="shared" si="116"/>
        <v>0</v>
      </c>
      <c r="AA921" s="47">
        <v>0</v>
      </c>
      <c r="AB921" s="47">
        <v>-19</v>
      </c>
      <c r="AC921" s="47">
        <v>-19</v>
      </c>
      <c r="AD921" s="47">
        <v>0</v>
      </c>
      <c r="AE921" s="20" t="s">
        <v>390</v>
      </c>
      <c r="AF921" s="13" t="s">
        <v>20</v>
      </c>
    </row>
    <row r="922" spans="1:32" x14ac:dyDescent="0.25">
      <c r="A922" s="7" t="s">
        <v>48</v>
      </c>
      <c r="B922" s="12" t="s">
        <v>49</v>
      </c>
      <c r="C922" s="47"/>
      <c r="D922" s="156">
        <v>9.25</v>
      </c>
      <c r="E922" s="136">
        <v>7.125</v>
      </c>
      <c r="F922" s="1064">
        <v>-2.125</v>
      </c>
      <c r="G922" s="1061">
        <v>4</v>
      </c>
      <c r="H922" s="1062">
        <v>-8.5</v>
      </c>
      <c r="I922" s="273">
        <v>13</v>
      </c>
      <c r="J922" s="47">
        <v>22</v>
      </c>
      <c r="K922" s="47">
        <f t="shared" si="107"/>
        <v>0.59090909090909094</v>
      </c>
      <c r="L922" s="47">
        <v>6</v>
      </c>
      <c r="M922" s="47">
        <v>2</v>
      </c>
      <c r="N922" s="47">
        <v>7</v>
      </c>
      <c r="O922" s="47">
        <v>15</v>
      </c>
      <c r="P922" s="47"/>
      <c r="Q922" s="47">
        <v>4</v>
      </c>
      <c r="R922" s="47"/>
      <c r="S922" s="47">
        <v>1</v>
      </c>
      <c r="T922" s="47"/>
      <c r="U922" s="47"/>
      <c r="V922" s="47">
        <f t="shared" si="113"/>
        <v>35</v>
      </c>
      <c r="W922" s="1052">
        <f t="shared" si="109"/>
        <v>0.75</v>
      </c>
      <c r="X922" s="1053">
        <f t="shared" si="114"/>
        <v>0.31818181818181818</v>
      </c>
      <c r="Y922" s="1053">
        <f t="shared" si="115"/>
        <v>0</v>
      </c>
      <c r="Z922" s="1054">
        <f t="shared" si="116"/>
        <v>0</v>
      </c>
      <c r="AA922" s="47">
        <v>7</v>
      </c>
      <c r="AB922" s="47">
        <v>-26</v>
      </c>
      <c r="AC922" s="47">
        <v>-19</v>
      </c>
      <c r="AD922" s="47">
        <v>0.26923076923076922</v>
      </c>
      <c r="AE922" s="7" t="s">
        <v>48</v>
      </c>
      <c r="AF922" s="12" t="s">
        <v>49</v>
      </c>
    </row>
    <row r="923" spans="1:32" x14ac:dyDescent="0.25">
      <c r="A923" s="17" t="s">
        <v>859</v>
      </c>
      <c r="B923" s="11" t="s">
        <v>735</v>
      </c>
      <c r="C923" s="47"/>
      <c r="D923" s="497">
        <v>6.4</v>
      </c>
      <c r="E923" s="1060">
        <v>7</v>
      </c>
      <c r="F923" s="670">
        <v>0.59999999999999964</v>
      </c>
      <c r="G923" s="1061">
        <v>4</v>
      </c>
      <c r="H923" s="1062">
        <v>2.3999999999999986</v>
      </c>
      <c r="I923" s="273">
        <v>2</v>
      </c>
      <c r="J923" s="47">
        <v>3</v>
      </c>
      <c r="K923" s="47">
        <f t="shared" si="107"/>
        <v>0.66666666666666663</v>
      </c>
      <c r="L923" s="47"/>
      <c r="M923" s="47">
        <v>1</v>
      </c>
      <c r="N923" s="47">
        <v>2</v>
      </c>
      <c r="O923" s="47">
        <v>2</v>
      </c>
      <c r="P923" s="47"/>
      <c r="Q923" s="47"/>
      <c r="R923" s="47"/>
      <c r="S923" s="47"/>
      <c r="T923" s="47"/>
      <c r="U923" s="47"/>
      <c r="V923" s="47">
        <f t="shared" si="113"/>
        <v>5</v>
      </c>
      <c r="W923" s="1052">
        <f t="shared" si="109"/>
        <v>0</v>
      </c>
      <c r="X923" s="1053">
        <f t="shared" si="114"/>
        <v>0.5</v>
      </c>
      <c r="Y923" s="1053" t="e">
        <f t="shared" si="115"/>
        <v>#DIV/0!</v>
      </c>
      <c r="Z923" s="1054" t="e">
        <f t="shared" si="116"/>
        <v>#DIV/0!</v>
      </c>
      <c r="AA923" s="47">
        <v>2</v>
      </c>
      <c r="AB923" s="47">
        <v>-2</v>
      </c>
      <c r="AC923" s="47">
        <v>0</v>
      </c>
      <c r="AD923" s="47">
        <v>1</v>
      </c>
      <c r="AE923" s="17" t="s">
        <v>859</v>
      </c>
      <c r="AF923" s="11" t="s">
        <v>735</v>
      </c>
    </row>
    <row r="924" spans="1:32" x14ac:dyDescent="0.25">
      <c r="A924" s="20" t="s">
        <v>423</v>
      </c>
      <c r="B924" s="6" t="s">
        <v>40</v>
      </c>
      <c r="C924" s="47"/>
      <c r="D924" s="144">
        <v>7.9249000000000001</v>
      </c>
      <c r="E924" s="422">
        <v>7.8887999999999998</v>
      </c>
      <c r="F924" s="1064">
        <v>-3.6100000000000243E-2</v>
      </c>
      <c r="G924" s="1061">
        <v>3</v>
      </c>
      <c r="H924" s="1062">
        <v>-0.10830000000000073</v>
      </c>
      <c r="I924" s="273">
        <v>48</v>
      </c>
      <c r="J924" s="47">
        <v>35</v>
      </c>
      <c r="K924" s="47">
        <f t="shared" si="107"/>
        <v>1.3714285714285714</v>
      </c>
      <c r="L924" s="47">
        <v>18</v>
      </c>
      <c r="M924" s="47">
        <v>12</v>
      </c>
      <c r="N924" s="47">
        <v>18</v>
      </c>
      <c r="O924" s="47">
        <v>13</v>
      </c>
      <c r="P924" s="47">
        <v>10</v>
      </c>
      <c r="Q924" s="47">
        <v>7</v>
      </c>
      <c r="R924" s="47">
        <v>1</v>
      </c>
      <c r="S924" s="47">
        <v>3</v>
      </c>
      <c r="T924" s="47">
        <v>1</v>
      </c>
      <c r="U924" s="47"/>
      <c r="V924" s="47">
        <f t="shared" si="113"/>
        <v>83</v>
      </c>
      <c r="W924" s="1052">
        <f t="shared" si="109"/>
        <v>0.6</v>
      </c>
      <c r="X924" s="1053">
        <f t="shared" si="114"/>
        <v>0.58064516129032262</v>
      </c>
      <c r="Y924" s="1053">
        <f t="shared" si="115"/>
        <v>0.58823529411764708</v>
      </c>
      <c r="Z924" s="1054">
        <f t="shared" si="116"/>
        <v>0.25</v>
      </c>
      <c r="AA924" s="47">
        <v>45</v>
      </c>
      <c r="AB924" s="47">
        <v>-36</v>
      </c>
      <c r="AC924" s="47">
        <v>9</v>
      </c>
      <c r="AD924" s="47">
        <v>1.25</v>
      </c>
      <c r="AE924" s="20" t="s">
        <v>423</v>
      </c>
      <c r="AF924" s="6" t="s">
        <v>40</v>
      </c>
    </row>
    <row r="925" spans="1:32" x14ac:dyDescent="0.25">
      <c r="M925" s="38"/>
      <c r="N925" s="38"/>
      <c r="O925" s="38"/>
      <c r="P925" s="38"/>
      <c r="Q925" s="38"/>
      <c r="R925" s="38"/>
      <c r="S925" s="38"/>
      <c r="T925" s="38"/>
      <c r="U925" s="38"/>
      <c r="V925" s="38"/>
    </row>
    <row r="926" spans="1:32" x14ac:dyDescent="0.25">
      <c r="M926" s="38"/>
      <c r="N926" s="38"/>
      <c r="O926" s="38"/>
      <c r="P926" s="38"/>
      <c r="Q926" s="38"/>
      <c r="R926" s="38"/>
      <c r="S926" s="38"/>
      <c r="T926" s="38"/>
      <c r="U926" s="38"/>
      <c r="V926" s="38"/>
    </row>
    <row r="927" spans="1:32" x14ac:dyDescent="0.25">
      <c r="A927" t="s">
        <v>1042</v>
      </c>
      <c r="M927" s="38"/>
      <c r="N927" s="38"/>
      <c r="O927" s="38"/>
      <c r="P927" s="38"/>
      <c r="Q927" s="38"/>
      <c r="R927" s="38"/>
      <c r="S927" s="38"/>
      <c r="T927" s="38"/>
      <c r="U927" s="38"/>
      <c r="V927" s="38"/>
    </row>
    <row r="928" spans="1:32" x14ac:dyDescent="0.25">
      <c r="A928" t="s">
        <v>1043</v>
      </c>
      <c r="C928" s="26" t="s">
        <v>1047</v>
      </c>
      <c r="D928" s="26" t="s">
        <v>1047</v>
      </c>
      <c r="E928" s="26" t="s">
        <v>1048</v>
      </c>
      <c r="F928" s="26" t="s">
        <v>1049</v>
      </c>
      <c r="G928" s="26" t="s">
        <v>1050</v>
      </c>
      <c r="H928" s="26" t="s">
        <v>1049</v>
      </c>
      <c r="I928" s="26" t="s">
        <v>1051</v>
      </c>
      <c r="J928" s="26" t="s">
        <v>1052</v>
      </c>
      <c r="K928" s="26" t="s">
        <v>1053</v>
      </c>
      <c r="L928" s="26" t="s">
        <v>1054</v>
      </c>
      <c r="M928" s="26"/>
      <c r="N928" s="26"/>
      <c r="O928" s="26"/>
      <c r="P928" s="26"/>
      <c r="Q928" s="26"/>
      <c r="R928" s="38"/>
      <c r="S928" s="38"/>
      <c r="T928" s="38"/>
      <c r="U928" s="38"/>
      <c r="V928" s="38"/>
    </row>
    <row r="929" spans="1:22" x14ac:dyDescent="0.25">
      <c r="A929" t="s">
        <v>1055</v>
      </c>
      <c r="C929" s="26" t="s">
        <v>1057</v>
      </c>
      <c r="D929" s="26" t="s">
        <v>1057</v>
      </c>
      <c r="E929" s="26" t="s">
        <v>1058</v>
      </c>
      <c r="F929" s="26" t="s">
        <v>1059</v>
      </c>
      <c r="G929" s="26" t="s">
        <v>1060</v>
      </c>
      <c r="H929" s="26" t="s">
        <v>1061</v>
      </c>
      <c r="I929" s="26" t="s">
        <v>1062</v>
      </c>
      <c r="J929" s="26" t="s">
        <v>1063</v>
      </c>
      <c r="K929" s="26" t="s">
        <v>1062</v>
      </c>
      <c r="L929" s="26" t="s">
        <v>1063</v>
      </c>
      <c r="M929" s="26"/>
      <c r="N929" s="26"/>
      <c r="O929" s="26"/>
      <c r="P929" s="26"/>
      <c r="Q929" s="26"/>
      <c r="R929" s="38"/>
      <c r="S929" s="38"/>
      <c r="T929" s="38"/>
      <c r="U929" s="38"/>
      <c r="V929" s="38"/>
    </row>
    <row r="930" spans="1:22" x14ac:dyDescent="0.25">
      <c r="C930" s="26" t="s">
        <v>1065</v>
      </c>
      <c r="D930" s="26" t="s">
        <v>1066</v>
      </c>
      <c r="E930" s="26" t="s">
        <v>64</v>
      </c>
      <c r="F930" s="26" t="s">
        <v>1067</v>
      </c>
      <c r="G930" s="26" t="s">
        <v>1067</v>
      </c>
      <c r="H930" s="26" t="s">
        <v>64</v>
      </c>
      <c r="I930" s="26" t="s">
        <v>64</v>
      </c>
      <c r="J930" s="26" t="s">
        <v>64</v>
      </c>
      <c r="K930" s="26" t="s">
        <v>64</v>
      </c>
      <c r="L930" s="26" t="s">
        <v>64</v>
      </c>
      <c r="M930" s="26"/>
      <c r="N930" s="26" t="s">
        <v>1068</v>
      </c>
      <c r="O930" s="26" t="s">
        <v>1069</v>
      </c>
      <c r="P930" s="26" t="s">
        <v>1070</v>
      </c>
      <c r="Q930" s="26" t="s">
        <v>1071</v>
      </c>
      <c r="R930" s="38"/>
      <c r="S930" s="38"/>
      <c r="T930" s="38"/>
      <c r="U930" s="38"/>
      <c r="V930" s="38"/>
    </row>
    <row r="931" spans="1:22" x14ac:dyDescent="0.25">
      <c r="C931" s="1046">
        <v>0</v>
      </c>
      <c r="D931" s="1046">
        <v>0</v>
      </c>
      <c r="E931" s="1046">
        <v>1</v>
      </c>
      <c r="F931" s="1046">
        <v>-1</v>
      </c>
      <c r="G931" s="1046">
        <v>2</v>
      </c>
      <c r="H931" s="1046">
        <v>-2</v>
      </c>
      <c r="I931" s="1046">
        <v>3</v>
      </c>
      <c r="J931" s="1046">
        <v>-3</v>
      </c>
      <c r="K931" s="1046">
        <v>4</v>
      </c>
      <c r="L931" s="1046">
        <v>-4</v>
      </c>
      <c r="M931" s="1046"/>
      <c r="N931" s="1046" t="s">
        <v>916</v>
      </c>
      <c r="O931" s="1046" t="s">
        <v>916</v>
      </c>
      <c r="P931" s="1046" t="s">
        <v>916</v>
      </c>
      <c r="Q931" s="1046" t="s">
        <v>916</v>
      </c>
      <c r="R931" s="38"/>
      <c r="S931" s="38"/>
      <c r="T931" s="38"/>
      <c r="U931" s="38"/>
      <c r="V931" s="38"/>
    </row>
    <row r="932" spans="1:22" x14ac:dyDescent="0.25">
      <c r="C932" s="111" t="s">
        <v>1065</v>
      </c>
      <c r="D932" s="114" t="s">
        <v>1082</v>
      </c>
      <c r="E932" s="111" t="s">
        <v>1065</v>
      </c>
      <c r="F932" s="114" t="s">
        <v>1082</v>
      </c>
      <c r="G932" s="111" t="s">
        <v>1065</v>
      </c>
      <c r="H932" s="114" t="s">
        <v>1082</v>
      </c>
      <c r="I932" s="111" t="s">
        <v>1065</v>
      </c>
      <c r="J932" s="114" t="s">
        <v>1082</v>
      </c>
      <c r="K932" s="111" t="s">
        <v>1065</v>
      </c>
      <c r="L932" s="114" t="s">
        <v>1082</v>
      </c>
      <c r="M932" s="114" t="s">
        <v>221</v>
      </c>
      <c r="N932" s="114" t="s">
        <v>921</v>
      </c>
      <c r="O932" s="114" t="s">
        <v>921</v>
      </c>
      <c r="P932" s="114" t="s">
        <v>921</v>
      </c>
      <c r="Q932" s="114" t="s">
        <v>921</v>
      </c>
      <c r="R932" s="38"/>
      <c r="S932" s="38"/>
      <c r="T932" s="38"/>
      <c r="U932" s="38"/>
      <c r="V932" s="38"/>
    </row>
    <row r="933" spans="1:22" x14ac:dyDescent="0.25">
      <c r="A933" s="245" t="s">
        <v>3</v>
      </c>
      <c r="B933" s="6" t="s">
        <v>4</v>
      </c>
      <c r="C933" s="47">
        <v>10</v>
      </c>
      <c r="D933" s="47">
        <v>11</v>
      </c>
      <c r="E933" s="47">
        <v>11</v>
      </c>
      <c r="F933" s="47">
        <v>5</v>
      </c>
      <c r="G933" s="47">
        <v>2</v>
      </c>
      <c r="H933" s="47">
        <v>7</v>
      </c>
      <c r="I933" s="47"/>
      <c r="J933" s="47"/>
      <c r="K933" s="47">
        <v>1</v>
      </c>
      <c r="L933" s="47"/>
      <c r="M933" s="47">
        <f t="shared" ref="M933:M935" si="117">+C933+D933+E933+F933+G933+H933+I933+J933+K933+L933</f>
        <v>47</v>
      </c>
      <c r="N933" s="1052">
        <f t="shared" ref="N933:N943" si="118">+C933/(D933+C933)</f>
        <v>0.47619047619047616</v>
      </c>
      <c r="O933" s="1053">
        <f t="shared" ref="O933:O935" si="119">+E933/(F933+E933)</f>
        <v>0.6875</v>
      </c>
      <c r="P933" s="1053">
        <f t="shared" ref="P933:P935" si="120">+G933/(H933+G933)</f>
        <v>0.22222222222222221</v>
      </c>
      <c r="Q933" s="1054" t="e">
        <f t="shared" ref="Q933:Q935" si="121">+I933/(J933+I933)</f>
        <v>#DIV/0!</v>
      </c>
      <c r="R933" s="38"/>
      <c r="S933" s="38"/>
      <c r="T933" s="38"/>
      <c r="U933" s="38"/>
      <c r="V933" s="38"/>
    </row>
    <row r="934" spans="1:22" x14ac:dyDescent="0.25">
      <c r="A934" s="20" t="s">
        <v>6</v>
      </c>
      <c r="B934" s="13" t="s">
        <v>7</v>
      </c>
      <c r="C934" s="47">
        <v>2</v>
      </c>
      <c r="D934" s="47">
        <v>7</v>
      </c>
      <c r="E934" s="47">
        <v>1</v>
      </c>
      <c r="F934" s="47">
        <v>1</v>
      </c>
      <c r="G934" s="47">
        <v>2</v>
      </c>
      <c r="H934" s="47">
        <v>0</v>
      </c>
      <c r="I934" s="47">
        <v>1</v>
      </c>
      <c r="J934" s="47">
        <v>0</v>
      </c>
      <c r="K934" s="47"/>
      <c r="L934" s="47"/>
      <c r="M934" s="47">
        <f t="shared" si="117"/>
        <v>14</v>
      </c>
      <c r="N934" s="1052">
        <f t="shared" si="118"/>
        <v>0.22222222222222221</v>
      </c>
      <c r="O934" s="1053">
        <f t="shared" si="119"/>
        <v>0.5</v>
      </c>
      <c r="P934" s="1053">
        <f t="shared" si="120"/>
        <v>1</v>
      </c>
      <c r="Q934" s="1054">
        <f t="shared" si="121"/>
        <v>1</v>
      </c>
      <c r="R934" s="38"/>
      <c r="S934" s="38"/>
      <c r="T934" s="38"/>
      <c r="U934" s="38"/>
      <c r="V934" s="38"/>
    </row>
    <row r="935" spans="1:22" x14ac:dyDescent="0.25">
      <c r="A935" s="14" t="s">
        <v>14</v>
      </c>
      <c r="B935" s="13" t="s">
        <v>15</v>
      </c>
      <c r="C935" s="47"/>
      <c r="D935" s="47">
        <v>5</v>
      </c>
      <c r="E935" s="47">
        <v>4</v>
      </c>
      <c r="F935" s="47"/>
      <c r="G935" s="47">
        <v>2</v>
      </c>
      <c r="H935" s="47"/>
      <c r="I935" s="47">
        <v>1</v>
      </c>
      <c r="J935" s="47"/>
      <c r="K935" s="47"/>
      <c r="L935" s="47"/>
      <c r="M935" s="47">
        <f t="shared" si="117"/>
        <v>12</v>
      </c>
      <c r="N935" s="1052">
        <f t="shared" si="118"/>
        <v>0</v>
      </c>
      <c r="O935" s="1053">
        <f t="shared" si="119"/>
        <v>1</v>
      </c>
      <c r="P935" s="1053">
        <f t="shared" si="120"/>
        <v>1</v>
      </c>
      <c r="Q935" s="1054">
        <f t="shared" si="121"/>
        <v>1</v>
      </c>
      <c r="R935" s="38"/>
      <c r="S935" s="38"/>
      <c r="T935" s="38"/>
      <c r="U935" s="38"/>
      <c r="V935" s="38"/>
    </row>
    <row r="936" spans="1:22" x14ac:dyDescent="0.25">
      <c r="A936" s="10" t="s">
        <v>232</v>
      </c>
      <c r="B936" s="13" t="s">
        <v>11</v>
      </c>
      <c r="C936" s="45">
        <v>16</v>
      </c>
      <c r="D936" s="45">
        <v>29</v>
      </c>
      <c r="E936" s="45">
        <v>23</v>
      </c>
      <c r="F936" s="45">
        <v>15</v>
      </c>
      <c r="G936" s="45">
        <v>8</v>
      </c>
      <c r="H936" s="45">
        <v>12</v>
      </c>
      <c r="I936" s="45">
        <v>1</v>
      </c>
      <c r="J936" s="45"/>
      <c r="K936" s="45">
        <v>1</v>
      </c>
      <c r="L936" s="45"/>
      <c r="M936" s="45">
        <f>+C936+D936+E936+F936+G936+H936+I936+J936+K936+L936</f>
        <v>105</v>
      </c>
      <c r="N936" s="1074">
        <f t="shared" si="118"/>
        <v>0.35555555555555557</v>
      </c>
      <c r="O936" s="1075">
        <f>+E936/(F936+E936)</f>
        <v>0.60526315789473684</v>
      </c>
      <c r="P936" s="1075">
        <f>+G936/(H936+G936)</f>
        <v>0.4</v>
      </c>
      <c r="Q936" s="1076">
        <f>+I936/(J936+I936)</f>
        <v>1</v>
      </c>
      <c r="R936" s="38"/>
      <c r="S936" s="38"/>
      <c r="T936" s="38"/>
      <c r="U936" s="38"/>
      <c r="V936" s="38"/>
    </row>
    <row r="937" spans="1:22" x14ac:dyDescent="0.25">
      <c r="A937" s="10" t="s">
        <v>21</v>
      </c>
      <c r="B937" s="13" t="s">
        <v>22</v>
      </c>
      <c r="C937" s="45">
        <v>20</v>
      </c>
      <c r="D937" s="45">
        <v>32</v>
      </c>
      <c r="E937" s="45">
        <v>18</v>
      </c>
      <c r="F937" s="45">
        <v>15</v>
      </c>
      <c r="G937" s="45">
        <v>4</v>
      </c>
      <c r="H937" s="45">
        <v>9</v>
      </c>
      <c r="I937" s="45">
        <v>4</v>
      </c>
      <c r="J937" s="45">
        <v>3</v>
      </c>
      <c r="K937" s="45"/>
      <c r="L937" s="45"/>
      <c r="M937" s="45">
        <f t="shared" ref="M937:M943" si="122">+C937+D937+E937+F937+G937+H937+I937+J937+K937+L937</f>
        <v>105</v>
      </c>
      <c r="N937" s="1074">
        <f t="shared" si="118"/>
        <v>0.38461538461538464</v>
      </c>
      <c r="O937" s="1075">
        <f t="shared" ref="O937:O943" si="123">+E937/(F937+E937)</f>
        <v>0.54545454545454541</v>
      </c>
      <c r="P937" s="1075">
        <f t="shared" ref="P937:P943" si="124">+G937/(H937+G937)</f>
        <v>0.30769230769230771</v>
      </c>
      <c r="Q937" s="1076">
        <f t="shared" ref="Q937:Q943" si="125">+I937/(J937+I937)</f>
        <v>0.5714285714285714</v>
      </c>
      <c r="R937" s="38"/>
      <c r="S937" s="38"/>
      <c r="T937" s="38"/>
      <c r="U937" s="38"/>
      <c r="V937" s="38"/>
    </row>
    <row r="938" spans="1:22" x14ac:dyDescent="0.25">
      <c r="A938" s="10" t="s">
        <v>23</v>
      </c>
      <c r="B938" s="13" t="s">
        <v>24</v>
      </c>
      <c r="C938" s="45">
        <v>28</v>
      </c>
      <c r="D938" s="45">
        <v>25</v>
      </c>
      <c r="E938" s="45">
        <v>14</v>
      </c>
      <c r="F938" s="45">
        <v>19</v>
      </c>
      <c r="G938" s="45">
        <v>11</v>
      </c>
      <c r="H938" s="45">
        <v>9</v>
      </c>
      <c r="I938" s="45"/>
      <c r="J938" s="45"/>
      <c r="K938" s="45"/>
      <c r="L938" s="45"/>
      <c r="M938" s="45">
        <f t="shared" si="122"/>
        <v>106</v>
      </c>
      <c r="N938" s="1074">
        <f t="shared" si="118"/>
        <v>0.52830188679245282</v>
      </c>
      <c r="O938" s="1075">
        <f t="shared" si="123"/>
        <v>0.42424242424242425</v>
      </c>
      <c r="P938" s="1075">
        <f t="shared" si="124"/>
        <v>0.55000000000000004</v>
      </c>
      <c r="Q938" s="1076" t="e">
        <f t="shared" si="125"/>
        <v>#DIV/0!</v>
      </c>
      <c r="R938" s="38"/>
      <c r="S938" s="38"/>
      <c r="T938" s="38"/>
      <c r="U938" s="38"/>
      <c r="V938" s="38"/>
    </row>
    <row r="939" spans="1:22" x14ac:dyDescent="0.25">
      <c r="A939" s="20" t="s">
        <v>700</v>
      </c>
      <c r="B939" s="13" t="s">
        <v>26</v>
      </c>
      <c r="C939" s="47"/>
      <c r="D939" s="47">
        <v>6</v>
      </c>
      <c r="E939" s="47"/>
      <c r="F939" s="47">
        <v>2</v>
      </c>
      <c r="G939" s="47"/>
      <c r="H939" s="47"/>
      <c r="I939" s="47">
        <v>1</v>
      </c>
      <c r="J939" s="47"/>
      <c r="K939" s="47"/>
      <c r="L939" s="47"/>
      <c r="M939" s="47">
        <f t="shared" si="122"/>
        <v>9</v>
      </c>
      <c r="N939" s="1052">
        <f t="shared" si="118"/>
        <v>0</v>
      </c>
      <c r="O939" s="1053">
        <f t="shared" si="123"/>
        <v>0</v>
      </c>
      <c r="P939" s="1053" t="e">
        <f t="shared" si="124"/>
        <v>#DIV/0!</v>
      </c>
      <c r="Q939" s="1054">
        <f t="shared" si="125"/>
        <v>1</v>
      </c>
      <c r="R939" s="38"/>
      <c r="S939" s="38"/>
      <c r="T939" s="38"/>
      <c r="U939" s="38"/>
      <c r="V939" s="38"/>
    </row>
    <row r="940" spans="1:22" x14ac:dyDescent="0.25">
      <c r="A940" s="20" t="s">
        <v>390</v>
      </c>
      <c r="B940" s="13" t="s">
        <v>20</v>
      </c>
      <c r="C940" s="47"/>
      <c r="D940" s="47">
        <v>9</v>
      </c>
      <c r="E940" s="47"/>
      <c r="F940" s="47">
        <v>6</v>
      </c>
      <c r="G940" s="47"/>
      <c r="H940" s="47">
        <v>5</v>
      </c>
      <c r="I940" s="47"/>
      <c r="J940" s="47">
        <v>1</v>
      </c>
      <c r="K940" s="47"/>
      <c r="L940" s="47"/>
      <c r="M940" s="47">
        <f t="shared" si="122"/>
        <v>21</v>
      </c>
      <c r="N940" s="1052">
        <f t="shared" si="118"/>
        <v>0</v>
      </c>
      <c r="O940" s="1053">
        <f t="shared" si="123"/>
        <v>0</v>
      </c>
      <c r="P940" s="1053">
        <f t="shared" si="124"/>
        <v>0</v>
      </c>
      <c r="Q940" s="1054">
        <f t="shared" si="125"/>
        <v>0</v>
      </c>
      <c r="R940" s="38"/>
      <c r="S940" s="38"/>
      <c r="T940" s="38"/>
      <c r="U940" s="38"/>
      <c r="V940" s="38"/>
    </row>
    <row r="941" spans="1:22" x14ac:dyDescent="0.25">
      <c r="A941" s="7" t="s">
        <v>48</v>
      </c>
      <c r="B941" s="12" t="s">
        <v>49</v>
      </c>
      <c r="C941" s="47">
        <v>6</v>
      </c>
      <c r="D941" s="47">
        <v>2</v>
      </c>
      <c r="E941" s="47">
        <v>7</v>
      </c>
      <c r="F941" s="47">
        <v>15</v>
      </c>
      <c r="G941" s="47"/>
      <c r="H941" s="47">
        <v>4</v>
      </c>
      <c r="I941" s="47"/>
      <c r="J941" s="47">
        <v>1</v>
      </c>
      <c r="K941" s="47"/>
      <c r="L941" s="47"/>
      <c r="M941" s="47">
        <f t="shared" si="122"/>
        <v>35</v>
      </c>
      <c r="N941" s="1052">
        <f t="shared" si="118"/>
        <v>0.75</v>
      </c>
      <c r="O941" s="1053">
        <f t="shared" si="123"/>
        <v>0.31818181818181818</v>
      </c>
      <c r="P941" s="1053">
        <f t="shared" si="124"/>
        <v>0</v>
      </c>
      <c r="Q941" s="1054">
        <f t="shared" si="125"/>
        <v>0</v>
      </c>
      <c r="R941" s="38"/>
      <c r="S941" s="38"/>
      <c r="T941" s="38"/>
      <c r="U941" s="38"/>
      <c r="V941" s="38"/>
    </row>
    <row r="942" spans="1:22" x14ac:dyDescent="0.25">
      <c r="A942" s="17" t="s">
        <v>859</v>
      </c>
      <c r="B942" s="11" t="s">
        <v>735</v>
      </c>
      <c r="C942" s="47"/>
      <c r="D942" s="47">
        <v>1</v>
      </c>
      <c r="E942" s="47">
        <v>2</v>
      </c>
      <c r="F942" s="47">
        <v>2</v>
      </c>
      <c r="G942" s="47"/>
      <c r="H942" s="47"/>
      <c r="I942" s="47"/>
      <c r="J942" s="47"/>
      <c r="K942" s="47"/>
      <c r="L942" s="47"/>
      <c r="M942" s="47">
        <f t="shared" si="122"/>
        <v>5</v>
      </c>
      <c r="N942" s="1052">
        <f t="shared" si="118"/>
        <v>0</v>
      </c>
      <c r="O942" s="1053">
        <f t="shared" si="123"/>
        <v>0.5</v>
      </c>
      <c r="P942" s="1053" t="e">
        <f t="shared" si="124"/>
        <v>#DIV/0!</v>
      </c>
      <c r="Q942" s="1054" t="e">
        <f t="shared" si="125"/>
        <v>#DIV/0!</v>
      </c>
      <c r="R942" s="38"/>
      <c r="S942" s="38"/>
      <c r="T942" s="38"/>
      <c r="U942" s="38"/>
      <c r="V942" s="38"/>
    </row>
    <row r="943" spans="1:22" x14ac:dyDescent="0.25">
      <c r="A943" s="20" t="s">
        <v>423</v>
      </c>
      <c r="B943" s="6" t="s">
        <v>40</v>
      </c>
      <c r="C943" s="47">
        <v>18</v>
      </c>
      <c r="D943" s="47">
        <v>12</v>
      </c>
      <c r="E943" s="47">
        <v>18</v>
      </c>
      <c r="F943" s="47">
        <v>13</v>
      </c>
      <c r="G943" s="47">
        <v>10</v>
      </c>
      <c r="H943" s="47">
        <v>7</v>
      </c>
      <c r="I943" s="47">
        <v>1</v>
      </c>
      <c r="J943" s="47">
        <v>3</v>
      </c>
      <c r="K943" s="47">
        <v>1</v>
      </c>
      <c r="L943" s="47"/>
      <c r="M943" s="47">
        <f t="shared" si="122"/>
        <v>83</v>
      </c>
      <c r="N943" s="1052">
        <f t="shared" si="118"/>
        <v>0.6</v>
      </c>
      <c r="O943" s="1053">
        <f t="shared" si="123"/>
        <v>0.58064516129032262</v>
      </c>
      <c r="P943" s="1053">
        <f t="shared" si="124"/>
        <v>0.58823529411764708</v>
      </c>
      <c r="Q943" s="1054">
        <f t="shared" si="125"/>
        <v>0.25</v>
      </c>
      <c r="R943" s="38"/>
      <c r="S943" s="38"/>
      <c r="T943" s="38"/>
      <c r="U943" s="38"/>
      <c r="V943" s="38"/>
    </row>
    <row r="944" spans="1:22" x14ac:dyDescent="0.25">
      <c r="M944" s="38"/>
      <c r="N944" s="38"/>
      <c r="O944" s="38"/>
      <c r="P944" s="38"/>
      <c r="Q944" s="38"/>
      <c r="R944" s="38"/>
      <c r="S944" s="38"/>
      <c r="T944" s="38"/>
      <c r="U944" s="38"/>
      <c r="V944" s="38"/>
    </row>
    <row r="945" spans="1:59" x14ac:dyDescent="0.2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987"/>
      <c r="N945" s="987"/>
      <c r="O945" s="987"/>
      <c r="P945" s="987"/>
      <c r="Q945" s="987"/>
      <c r="R945" s="987"/>
      <c r="S945" s="987"/>
      <c r="T945" s="987"/>
      <c r="U945" s="987"/>
      <c r="V945" s="987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</row>
    <row r="946" spans="1:59" x14ac:dyDescent="0.25">
      <c r="M946" s="38"/>
      <c r="N946" s="38"/>
      <c r="O946" s="38"/>
      <c r="P946" s="38"/>
      <c r="Q946" s="38"/>
      <c r="R946" s="38"/>
      <c r="S946" s="38"/>
      <c r="T946" s="38"/>
      <c r="U946" s="38"/>
      <c r="V946" s="38"/>
    </row>
    <row r="947" spans="1:59" ht="18.75" x14ac:dyDescent="0.3">
      <c r="A947" s="911" t="s">
        <v>1112</v>
      </c>
      <c r="M947" s="38"/>
      <c r="N947" s="38"/>
      <c r="O947" s="38"/>
      <c r="P947" s="38"/>
      <c r="Q947" s="38"/>
      <c r="R947" s="38"/>
      <c r="S947" s="38"/>
      <c r="T947" s="38"/>
      <c r="U947" s="38"/>
      <c r="V947" s="38"/>
    </row>
    <row r="948" spans="1:59" x14ac:dyDescent="0.25">
      <c r="M948" s="38"/>
      <c r="N948" s="38"/>
      <c r="O948" s="38"/>
      <c r="P948" s="38"/>
      <c r="Q948" s="38"/>
      <c r="R948" s="38"/>
      <c r="S948" s="38"/>
      <c r="T948" s="38"/>
      <c r="U948" s="38"/>
      <c r="V948" s="38"/>
    </row>
    <row r="949" spans="1:59" x14ac:dyDescent="0.25">
      <c r="A949" t="s">
        <v>1091</v>
      </c>
      <c r="F949" t="s">
        <v>1094</v>
      </c>
    </row>
    <row r="950" spans="1:59" ht="15.75" thickBot="1" x14ac:dyDescent="0.3">
      <c r="A950" t="s">
        <v>1042</v>
      </c>
      <c r="F950" t="s">
        <v>1042</v>
      </c>
      <c r="K950" t="s">
        <v>1096</v>
      </c>
      <c r="U950" t="s">
        <v>1100</v>
      </c>
      <c r="AA950" s="26"/>
      <c r="AB950" s="26"/>
      <c r="AC950" s="38"/>
      <c r="AE950" t="s">
        <v>1103</v>
      </c>
      <c r="AH950" s="26"/>
      <c r="AI950" s="26"/>
      <c r="AJ950" s="26"/>
      <c r="AM950" t="s">
        <v>1107</v>
      </c>
      <c r="AP950" s="26"/>
      <c r="AQ950" s="26"/>
      <c r="AR950" s="26"/>
      <c r="AS950" s="26"/>
      <c r="AT950" s="26"/>
      <c r="AW950" t="s">
        <v>911</v>
      </c>
    </row>
    <row r="951" spans="1:59" x14ac:dyDescent="0.25">
      <c r="A951" t="s">
        <v>1043</v>
      </c>
      <c r="C951" s="1036" t="s">
        <v>115</v>
      </c>
      <c r="D951" s="934" t="s">
        <v>63</v>
      </c>
      <c r="F951" t="s">
        <v>1043</v>
      </c>
      <c r="H951" s="1099" t="s">
        <v>231</v>
      </c>
      <c r="I951" s="934" t="s">
        <v>231</v>
      </c>
      <c r="K951" t="s">
        <v>1043</v>
      </c>
      <c r="M951" s="1035" t="s">
        <v>1044</v>
      </c>
      <c r="N951" s="1036" t="s">
        <v>115</v>
      </c>
      <c r="O951" s="1011" t="s">
        <v>1045</v>
      </c>
      <c r="P951" s="1037" t="s">
        <v>231</v>
      </c>
      <c r="Q951" s="995" t="s">
        <v>1045</v>
      </c>
      <c r="R951" s="1038" t="s">
        <v>1046</v>
      </c>
      <c r="S951" s="1101" t="s">
        <v>1097</v>
      </c>
      <c r="U951" t="s">
        <v>1101</v>
      </c>
      <c r="W951" s="1011"/>
      <c r="X951" s="1011"/>
      <c r="Y951" s="1011"/>
      <c r="Z951" s="70" t="s">
        <v>1048</v>
      </c>
      <c r="AA951" s="70" t="s">
        <v>1049</v>
      </c>
      <c r="AB951" s="1112"/>
      <c r="AC951" s="1113" t="s">
        <v>916</v>
      </c>
      <c r="AE951" t="s">
        <v>1043</v>
      </c>
      <c r="AG951" s="1124" t="s">
        <v>1046</v>
      </c>
      <c r="AH951" s="1125" t="s">
        <v>878</v>
      </c>
      <c r="AI951" s="1126" t="s">
        <v>878</v>
      </c>
      <c r="AJ951" s="1127" t="s">
        <v>880</v>
      </c>
      <c r="AK951" s="1127" t="s">
        <v>915</v>
      </c>
      <c r="AM951" t="s">
        <v>1043</v>
      </c>
      <c r="AO951" s="1038" t="s">
        <v>1046</v>
      </c>
      <c r="AP951" s="26"/>
      <c r="AQ951" s="1036"/>
      <c r="AR951" s="1036"/>
      <c r="AS951" s="1011"/>
      <c r="AT951" s="1011"/>
      <c r="AU951" s="934" t="s">
        <v>1108</v>
      </c>
      <c r="AW951" t="s">
        <v>912</v>
      </c>
      <c r="AY951" s="926" t="s">
        <v>115</v>
      </c>
      <c r="AZ951" s="927" t="s">
        <v>913</v>
      </c>
      <c r="BA951" s="928" t="s">
        <v>231</v>
      </c>
      <c r="BB951" s="929" t="s">
        <v>914</v>
      </c>
      <c r="BC951" s="930" t="s">
        <v>915</v>
      </c>
      <c r="BD951" s="931" t="s">
        <v>895</v>
      </c>
      <c r="BE951" s="932" t="s">
        <v>916</v>
      </c>
      <c r="BF951" s="933" t="s">
        <v>917</v>
      </c>
      <c r="BG951" s="934" t="s">
        <v>917</v>
      </c>
    </row>
    <row r="952" spans="1:59" x14ac:dyDescent="0.25">
      <c r="A952" t="s">
        <v>1092</v>
      </c>
      <c r="C952" s="1039" t="s">
        <v>64</v>
      </c>
      <c r="D952" s="113" t="s">
        <v>64</v>
      </c>
      <c r="F952" t="s">
        <v>1055</v>
      </c>
      <c r="H952" s="1021"/>
      <c r="I952" s="113" t="s">
        <v>1095</v>
      </c>
      <c r="K952" t="s">
        <v>1092</v>
      </c>
      <c r="M952" s="1021" t="s">
        <v>926</v>
      </c>
      <c r="N952" s="1039" t="s">
        <v>64</v>
      </c>
      <c r="O952" s="1021" t="s">
        <v>1056</v>
      </c>
      <c r="P952" s="113"/>
      <c r="Q952" s="73" t="s">
        <v>1056</v>
      </c>
      <c r="R952" s="1040" t="s">
        <v>231</v>
      </c>
      <c r="S952" s="113" t="s">
        <v>1098</v>
      </c>
      <c r="W952" s="1021"/>
      <c r="X952" s="1021"/>
      <c r="Y952" s="1021"/>
      <c r="Z952" s="1043" t="s">
        <v>1058</v>
      </c>
      <c r="AA952" s="1043" t="s">
        <v>1059</v>
      </c>
      <c r="AB952" s="1114"/>
      <c r="AC952" s="1115" t="s">
        <v>921</v>
      </c>
      <c r="AE952" t="s">
        <v>1092</v>
      </c>
      <c r="AG952" s="1128" t="s">
        <v>231</v>
      </c>
      <c r="AH952" s="1043" t="s">
        <v>1079</v>
      </c>
      <c r="AI952" s="1129" t="s">
        <v>1080</v>
      </c>
      <c r="AJ952" s="1130" t="s">
        <v>1081</v>
      </c>
      <c r="AK952" s="1045" t="s">
        <v>920</v>
      </c>
      <c r="AM952" t="s">
        <v>1092</v>
      </c>
      <c r="AO952" s="1040" t="s">
        <v>231</v>
      </c>
      <c r="AP952" s="26"/>
      <c r="AQ952" s="1042" t="s">
        <v>1083</v>
      </c>
      <c r="AR952" s="1042" t="s">
        <v>1084</v>
      </c>
      <c r="AS952" s="1042" t="s">
        <v>1085</v>
      </c>
      <c r="AT952" s="1039" t="s">
        <v>1086</v>
      </c>
      <c r="AU952" s="1114" t="s">
        <v>1109</v>
      </c>
      <c r="AY952" s="935" t="s">
        <v>64</v>
      </c>
      <c r="AZ952" s="936" t="s">
        <v>231</v>
      </c>
      <c r="BA952" s="937" t="s">
        <v>918</v>
      </c>
      <c r="BB952" s="938" t="s">
        <v>919</v>
      </c>
      <c r="BC952" s="939" t="s">
        <v>920</v>
      </c>
      <c r="BD952" s="940" t="s">
        <v>221</v>
      </c>
      <c r="BE952" s="941" t="s">
        <v>921</v>
      </c>
      <c r="BF952" s="197" t="s">
        <v>922</v>
      </c>
      <c r="BG952" s="113" t="s">
        <v>918</v>
      </c>
    </row>
    <row r="953" spans="1:59" x14ac:dyDescent="0.25">
      <c r="C953" s="1039"/>
      <c r="D953" s="113" t="s">
        <v>918</v>
      </c>
      <c r="H953" s="1021"/>
      <c r="I953" s="113" t="s">
        <v>918</v>
      </c>
      <c r="M953" s="1021"/>
      <c r="N953" s="1039"/>
      <c r="O953" s="1021"/>
      <c r="P953" s="113"/>
      <c r="Q953" s="73" t="s">
        <v>1028</v>
      </c>
      <c r="R953" s="1041" t="s">
        <v>1064</v>
      </c>
      <c r="S953" s="113" t="s">
        <v>1099</v>
      </c>
      <c r="W953" s="1021"/>
      <c r="X953" s="1021"/>
      <c r="Y953" s="1021"/>
      <c r="Z953" s="1043" t="s">
        <v>269</v>
      </c>
      <c r="AA953" s="1043" t="s">
        <v>269</v>
      </c>
      <c r="AB953" s="1114" t="s">
        <v>1069</v>
      </c>
      <c r="AC953" s="1115" t="s">
        <v>1102</v>
      </c>
      <c r="AG953" s="1131" t="s">
        <v>1064</v>
      </c>
      <c r="AH953" s="1043" t="s">
        <v>1104</v>
      </c>
      <c r="AI953" s="1044" t="s">
        <v>1104</v>
      </c>
      <c r="AJ953" s="1130" t="s">
        <v>1104</v>
      </c>
      <c r="AK953" s="1045" t="s">
        <v>918</v>
      </c>
      <c r="AO953" s="1041" t="s">
        <v>1064</v>
      </c>
      <c r="AP953" s="26"/>
      <c r="AQ953" s="1042" t="s">
        <v>211</v>
      </c>
      <c r="AR953" s="1042" t="s">
        <v>211</v>
      </c>
      <c r="AS953" s="1042" t="s">
        <v>269</v>
      </c>
      <c r="AT953" s="1039" t="s">
        <v>1087</v>
      </c>
      <c r="AU953" s="1117" t="s">
        <v>921</v>
      </c>
      <c r="AY953" s="935" t="s">
        <v>918</v>
      </c>
      <c r="AZ953" s="942" t="s">
        <v>923</v>
      </c>
      <c r="BA953" s="937" t="s">
        <v>924</v>
      </c>
      <c r="BB953" s="938" t="s">
        <v>925</v>
      </c>
      <c r="BC953" s="939" t="s">
        <v>918</v>
      </c>
      <c r="BD953" s="940" t="s">
        <v>926</v>
      </c>
      <c r="BE953" s="941" t="s">
        <v>211</v>
      </c>
      <c r="BF953" s="197" t="s">
        <v>927</v>
      </c>
      <c r="BG953" s="113"/>
    </row>
    <row r="954" spans="1:59" x14ac:dyDescent="0.25">
      <c r="C954" s="1042" t="s">
        <v>1072</v>
      </c>
      <c r="D954" s="952">
        <v>42602</v>
      </c>
      <c r="H954" s="1043" t="s">
        <v>1074</v>
      </c>
      <c r="I954" s="952">
        <v>42602</v>
      </c>
      <c r="M954" s="1021"/>
      <c r="N954" s="1042" t="s">
        <v>1072</v>
      </c>
      <c r="O954" s="1043" t="s">
        <v>1073</v>
      </c>
      <c r="P954" s="1044" t="s">
        <v>1074</v>
      </c>
      <c r="Q954" s="1045" t="s">
        <v>1075</v>
      </c>
      <c r="R954" s="1045" t="s">
        <v>1076</v>
      </c>
      <c r="S954" s="1044"/>
      <c r="W954" s="1116" t="s">
        <v>878</v>
      </c>
      <c r="X954" s="1116" t="s">
        <v>878</v>
      </c>
      <c r="Y954" s="1116" t="s">
        <v>880</v>
      </c>
      <c r="Z954" s="1116">
        <v>1</v>
      </c>
      <c r="AA954" s="1116">
        <v>-1</v>
      </c>
      <c r="AB954" s="1117" t="s">
        <v>916</v>
      </c>
      <c r="AC954" s="1115" t="s">
        <v>918</v>
      </c>
      <c r="AG954" s="1129"/>
      <c r="AH954" s="1043" t="s">
        <v>1105</v>
      </c>
      <c r="AI954" s="1044" t="s">
        <v>1105</v>
      </c>
      <c r="AJ954" s="1130" t="s">
        <v>1105</v>
      </c>
      <c r="AK954" s="1045" t="s">
        <v>929</v>
      </c>
      <c r="AO954" s="1045" t="s">
        <v>1076</v>
      </c>
      <c r="AP954" s="111"/>
      <c r="AQ954" s="1042" t="s">
        <v>1088</v>
      </c>
      <c r="AR954" s="1042" t="s">
        <v>1088</v>
      </c>
      <c r="AS954" s="1042" t="s">
        <v>210</v>
      </c>
      <c r="AT954" s="1042" t="s">
        <v>1089</v>
      </c>
      <c r="AU954" s="1117" t="s">
        <v>211</v>
      </c>
      <c r="AY954" s="943">
        <v>42602</v>
      </c>
      <c r="AZ954" s="942" t="s">
        <v>928</v>
      </c>
      <c r="BA954" s="944">
        <v>42602</v>
      </c>
      <c r="BB954" s="945">
        <v>42602</v>
      </c>
      <c r="BC954" s="939" t="s">
        <v>929</v>
      </c>
      <c r="BD954" s="940" t="s">
        <v>930</v>
      </c>
      <c r="BE954" s="941" t="s">
        <v>918</v>
      </c>
      <c r="BF954" s="197"/>
      <c r="BG954" s="113"/>
    </row>
    <row r="955" spans="1:59" ht="15.75" thickBot="1" x14ac:dyDescent="0.3">
      <c r="A955" s="9" t="s">
        <v>931</v>
      </c>
      <c r="B955" s="1095" t="s">
        <v>2</v>
      </c>
      <c r="C955" s="1096"/>
      <c r="D955" s="67"/>
      <c r="F955" s="9" t="s">
        <v>931</v>
      </c>
      <c r="G955" s="1095" t="s">
        <v>2</v>
      </c>
      <c r="H955" s="1090" t="s">
        <v>1077</v>
      </c>
      <c r="I955" s="67"/>
      <c r="K955" s="9" t="s">
        <v>931</v>
      </c>
      <c r="L955" s="1095" t="s">
        <v>2</v>
      </c>
      <c r="M955" s="1102"/>
      <c r="N955" s="1102"/>
      <c r="O955" s="1102"/>
      <c r="P955" s="1103" t="s">
        <v>1077</v>
      </c>
      <c r="Q955" s="1104"/>
      <c r="R955" s="1105" t="s">
        <v>1078</v>
      </c>
      <c r="S955" s="1106"/>
      <c r="U955" s="486" t="s">
        <v>931</v>
      </c>
      <c r="V955" s="486" t="s">
        <v>2</v>
      </c>
      <c r="W955" s="1043" t="s">
        <v>1079</v>
      </c>
      <c r="X955" s="1116" t="s">
        <v>1080</v>
      </c>
      <c r="Y955" s="1043" t="s">
        <v>1081</v>
      </c>
      <c r="Z955" s="1116" t="s">
        <v>1065</v>
      </c>
      <c r="AA955" s="1043" t="s">
        <v>1082</v>
      </c>
      <c r="AB955" s="1118" t="s">
        <v>921</v>
      </c>
      <c r="AC955" s="1119" t="s">
        <v>924</v>
      </c>
      <c r="AG955" s="1129"/>
      <c r="AH955" s="1116" t="s">
        <v>1106</v>
      </c>
      <c r="AI955" s="1129" t="s">
        <v>1106</v>
      </c>
      <c r="AJ955" s="1045" t="s">
        <v>1106</v>
      </c>
      <c r="AK955" s="1045" t="s">
        <v>924</v>
      </c>
      <c r="AO955" s="155" t="s">
        <v>1078</v>
      </c>
      <c r="AP955" s="114" t="s">
        <v>221</v>
      </c>
      <c r="AQ955" s="1042" t="s">
        <v>1079</v>
      </c>
      <c r="AR955" s="1042" t="s">
        <v>1080</v>
      </c>
      <c r="AS955" s="1042" t="s">
        <v>211</v>
      </c>
      <c r="AT955" s="1042" t="s">
        <v>1090</v>
      </c>
      <c r="AU955" s="1117" t="s">
        <v>918</v>
      </c>
      <c r="AW955" s="486" t="s">
        <v>931</v>
      </c>
      <c r="AX955" s="487" t="s">
        <v>2</v>
      </c>
      <c r="AY955" s="935" t="s">
        <v>924</v>
      </c>
      <c r="AZ955" s="946">
        <v>42602</v>
      </c>
      <c r="BA955" s="947"/>
      <c r="BB955" s="938" t="s">
        <v>924</v>
      </c>
      <c r="BC955" s="948">
        <v>42602</v>
      </c>
      <c r="BD955" s="949">
        <v>42014</v>
      </c>
      <c r="BE955" s="950">
        <v>42602</v>
      </c>
      <c r="BF955" s="951">
        <v>42602</v>
      </c>
      <c r="BG955" s="952">
        <v>42602</v>
      </c>
    </row>
    <row r="956" spans="1:59" x14ac:dyDescent="0.25">
      <c r="A956" s="245" t="s">
        <v>3</v>
      </c>
      <c r="B956" s="6" t="s">
        <v>4</v>
      </c>
      <c r="C956" s="144">
        <v>6.166666666666667</v>
      </c>
      <c r="D956" s="4">
        <v>50</v>
      </c>
      <c r="F956" s="245" t="s">
        <v>3</v>
      </c>
      <c r="G956" s="6" t="s">
        <v>4</v>
      </c>
      <c r="H956" s="1064">
        <v>1.333333333333333</v>
      </c>
      <c r="I956" s="4">
        <v>9</v>
      </c>
      <c r="K956" s="245" t="s">
        <v>3</v>
      </c>
      <c r="L956" s="6" t="s">
        <v>4</v>
      </c>
      <c r="M956" s="47"/>
      <c r="N956" s="144">
        <v>6.166666666666667</v>
      </c>
      <c r="O956" s="136">
        <v>7.5</v>
      </c>
      <c r="P956" s="1064">
        <v>1.333333333333333</v>
      </c>
      <c r="Q956" s="1061">
        <v>3</v>
      </c>
      <c r="R956" s="1062">
        <v>3.9999999999999991</v>
      </c>
      <c r="S956" s="47">
        <v>10</v>
      </c>
      <c r="U956" s="245" t="s">
        <v>3</v>
      </c>
      <c r="V956" s="6" t="s">
        <v>4</v>
      </c>
      <c r="W956" s="47">
        <v>24</v>
      </c>
      <c r="X956" s="47">
        <v>23</v>
      </c>
      <c r="Y956" s="229">
        <v>1.0434782608695652</v>
      </c>
      <c r="Z956" s="47">
        <v>11</v>
      </c>
      <c r="AA956" s="47">
        <v>5</v>
      </c>
      <c r="AB956" s="1052">
        <v>0.6875</v>
      </c>
      <c r="AC956" s="44">
        <v>15</v>
      </c>
      <c r="AE956" s="245" t="s">
        <v>3</v>
      </c>
      <c r="AF956" s="6" t="s">
        <v>4</v>
      </c>
      <c r="AG956" s="1062">
        <v>3.9999999999999991</v>
      </c>
      <c r="AH956" s="47">
        <v>24</v>
      </c>
      <c r="AI956" s="47">
        <v>23</v>
      </c>
      <c r="AJ956" s="229">
        <v>1.0434782608695652</v>
      </c>
      <c r="AK956" s="4">
        <v>74</v>
      </c>
      <c r="AM956" s="245" t="s">
        <v>3</v>
      </c>
      <c r="AN956" s="6" t="s">
        <v>4</v>
      </c>
      <c r="AO956" s="1062">
        <v>3.9999999999999991</v>
      </c>
      <c r="AP956" s="47">
        <v>47</v>
      </c>
      <c r="AQ956" s="47">
        <v>19</v>
      </c>
      <c r="AR956" s="47">
        <v>-19</v>
      </c>
      <c r="AS956" s="47">
        <v>0</v>
      </c>
      <c r="AT956" s="229">
        <v>1</v>
      </c>
      <c r="AU956" s="4">
        <v>57</v>
      </c>
      <c r="AW956" s="245" t="s">
        <v>3</v>
      </c>
      <c r="AX956" s="6" t="s">
        <v>4</v>
      </c>
      <c r="AY956" s="249">
        <v>50</v>
      </c>
      <c r="AZ956" s="4">
        <v>9</v>
      </c>
      <c r="BA956" s="953">
        <v>10</v>
      </c>
      <c r="BB956" s="954">
        <v>15</v>
      </c>
      <c r="BC956" s="955">
        <v>74</v>
      </c>
      <c r="BD956" s="956">
        <v>47</v>
      </c>
      <c r="BE956" s="957">
        <v>57</v>
      </c>
      <c r="BF956" s="183">
        <v>35.833333333333336</v>
      </c>
      <c r="BG956" s="586">
        <v>26</v>
      </c>
    </row>
    <row r="957" spans="1:59" x14ac:dyDescent="0.25">
      <c r="A957" s="20" t="s">
        <v>6</v>
      </c>
      <c r="B957" s="13" t="s">
        <v>7</v>
      </c>
      <c r="C957" s="144">
        <v>7.9555555555555557</v>
      </c>
      <c r="D957" s="4">
        <v>117</v>
      </c>
      <c r="F957" s="20" t="s">
        <v>6</v>
      </c>
      <c r="G957" s="13" t="s">
        <v>7</v>
      </c>
      <c r="H957" s="1064">
        <v>0.60004444444444438</v>
      </c>
      <c r="I957" s="4">
        <v>32</v>
      </c>
      <c r="K957" s="20" t="s">
        <v>6</v>
      </c>
      <c r="L957" s="13" t="s">
        <v>7</v>
      </c>
      <c r="M957" s="47"/>
      <c r="N957" s="144">
        <v>7.9555555555555557</v>
      </c>
      <c r="O957" s="136">
        <v>8.5556000000000001</v>
      </c>
      <c r="P957" s="1064">
        <v>0.60004444444444438</v>
      </c>
      <c r="Q957" s="1061">
        <v>2</v>
      </c>
      <c r="R957" s="1062">
        <v>1.2000888888888888</v>
      </c>
      <c r="S957" s="47">
        <v>53</v>
      </c>
      <c r="U957" s="20" t="s">
        <v>6</v>
      </c>
      <c r="V957" s="13" t="s">
        <v>7</v>
      </c>
      <c r="W957" s="47">
        <v>6</v>
      </c>
      <c r="X957" s="47">
        <v>8</v>
      </c>
      <c r="Y957" s="229">
        <v>0.75</v>
      </c>
      <c r="Z957" s="47">
        <v>1</v>
      </c>
      <c r="AA957" s="47">
        <v>1</v>
      </c>
      <c r="AB957" s="1052">
        <v>0.5</v>
      </c>
      <c r="AC957" s="44">
        <v>47</v>
      </c>
      <c r="AE957" s="20" t="s">
        <v>6</v>
      </c>
      <c r="AF957" s="13" t="s">
        <v>7</v>
      </c>
      <c r="AG957" s="1062">
        <v>1.2000888888888888</v>
      </c>
      <c r="AH957" s="47">
        <v>6</v>
      </c>
      <c r="AI957" s="47">
        <v>8</v>
      </c>
      <c r="AJ957" s="229">
        <v>0.75</v>
      </c>
      <c r="AK957" s="4">
        <v>97</v>
      </c>
      <c r="AM957" s="20" t="s">
        <v>6</v>
      </c>
      <c r="AN957" s="13" t="s">
        <v>7</v>
      </c>
      <c r="AO957" s="1062">
        <v>1.2000888888888888</v>
      </c>
      <c r="AP957" s="47">
        <v>14</v>
      </c>
      <c r="AQ957" s="47">
        <v>8</v>
      </c>
      <c r="AR957" s="47">
        <v>-1</v>
      </c>
      <c r="AS957" s="47">
        <v>7</v>
      </c>
      <c r="AT957" s="229">
        <v>8</v>
      </c>
      <c r="AU957" s="4">
        <v>2</v>
      </c>
      <c r="AW957" s="20" t="s">
        <v>6</v>
      </c>
      <c r="AX957" s="13" t="s">
        <v>7</v>
      </c>
      <c r="AY957" s="249">
        <v>117</v>
      </c>
      <c r="AZ957" s="4">
        <v>32</v>
      </c>
      <c r="BA957" s="953">
        <v>53</v>
      </c>
      <c r="BB957" s="954">
        <v>47</v>
      </c>
      <c r="BC957" s="955">
        <v>97</v>
      </c>
      <c r="BD957" s="956">
        <v>14</v>
      </c>
      <c r="BE957" s="957">
        <v>2</v>
      </c>
      <c r="BF957" s="183">
        <v>58</v>
      </c>
      <c r="BG957" s="586">
        <v>52</v>
      </c>
    </row>
    <row r="958" spans="1:59" x14ac:dyDescent="0.25">
      <c r="A958" s="10" t="s">
        <v>232</v>
      </c>
      <c r="B958" s="13" t="s">
        <v>11</v>
      </c>
      <c r="C958" s="416">
        <v>7.3888999999999996</v>
      </c>
      <c r="D958" s="45">
        <v>94</v>
      </c>
      <c r="F958" s="10" t="s">
        <v>232</v>
      </c>
      <c r="G958" s="13" t="s">
        <v>11</v>
      </c>
      <c r="H958" s="1070">
        <v>1.6111000000000004</v>
      </c>
      <c r="I958" s="45">
        <v>3</v>
      </c>
      <c r="K958" s="10" t="s">
        <v>232</v>
      </c>
      <c r="L958" s="13" t="s">
        <v>11</v>
      </c>
      <c r="M958" s="45">
        <v>1</v>
      </c>
      <c r="N958" s="416">
        <v>7.3888999999999996</v>
      </c>
      <c r="O958" s="1077">
        <v>9</v>
      </c>
      <c r="P958" s="1070">
        <f>+O958-N958</f>
        <v>1.6111000000000004</v>
      </c>
      <c r="Q958" s="1071">
        <v>2</v>
      </c>
      <c r="R958" s="1072">
        <f>+P958*Q958</f>
        <v>3.2222000000000008</v>
      </c>
      <c r="S958" s="45">
        <v>19</v>
      </c>
      <c r="U958" s="10" t="s">
        <v>232</v>
      </c>
      <c r="V958" s="13" t="s">
        <v>11</v>
      </c>
      <c r="W958" s="45">
        <v>49</v>
      </c>
      <c r="X958" s="45">
        <v>56</v>
      </c>
      <c r="Y958" s="959">
        <v>0.875</v>
      </c>
      <c r="Z958" s="45">
        <v>23</v>
      </c>
      <c r="AA958" s="45">
        <v>15</v>
      </c>
      <c r="AB958" s="1074">
        <v>0.60526315789473684</v>
      </c>
      <c r="AC958" s="45" t="e">
        <f>+#REF!+1</f>
        <v>#REF!</v>
      </c>
      <c r="AE958" s="10" t="s">
        <v>232</v>
      </c>
      <c r="AF958" s="13" t="s">
        <v>11</v>
      </c>
      <c r="AG958" s="1072">
        <v>3.2222000000000008</v>
      </c>
      <c r="AH958" s="45">
        <v>49</v>
      </c>
      <c r="AI958" s="45">
        <v>56</v>
      </c>
      <c r="AJ958" s="959">
        <v>0.875</v>
      </c>
      <c r="AK958" s="45">
        <v>88</v>
      </c>
      <c r="AM958" s="10" t="s">
        <v>232</v>
      </c>
      <c r="AN958" s="13" t="s">
        <v>11</v>
      </c>
      <c r="AO958" s="1072">
        <v>3.2222000000000008</v>
      </c>
      <c r="AP958" s="45">
        <v>105</v>
      </c>
      <c r="AQ958" s="45">
        <v>46</v>
      </c>
      <c r="AR958" s="45">
        <v>-39</v>
      </c>
      <c r="AS958" s="45">
        <v>7</v>
      </c>
      <c r="AT958" s="959">
        <v>1.1794871794871795</v>
      </c>
      <c r="AU958" s="45">
        <v>50</v>
      </c>
      <c r="AW958" s="10" t="s">
        <v>232</v>
      </c>
      <c r="AX958" s="13" t="s">
        <v>11</v>
      </c>
      <c r="AY958" s="45">
        <v>94</v>
      </c>
      <c r="AZ958" s="45">
        <v>3</v>
      </c>
      <c r="BA958" s="45">
        <v>19</v>
      </c>
      <c r="BB958" s="45">
        <v>27</v>
      </c>
      <c r="BC958" s="45">
        <v>88</v>
      </c>
      <c r="BD958" s="45">
        <v>105</v>
      </c>
      <c r="BE958" s="45">
        <v>50</v>
      </c>
      <c r="BF958" s="959">
        <v>54.5</v>
      </c>
      <c r="BG958" s="960">
        <v>49</v>
      </c>
    </row>
    <row r="959" spans="1:59" x14ac:dyDescent="0.25">
      <c r="A959" s="10" t="s">
        <v>21</v>
      </c>
      <c r="B959" s="13" t="s">
        <v>22</v>
      </c>
      <c r="C959" s="309">
        <v>8.1305999999999994</v>
      </c>
      <c r="D959" s="45">
        <v>129</v>
      </c>
      <c r="F959" s="10" t="s">
        <v>21</v>
      </c>
      <c r="G959" s="13" t="s">
        <v>22</v>
      </c>
      <c r="H959" s="1070">
        <v>0.24440000000000062</v>
      </c>
      <c r="I959" s="45">
        <v>67</v>
      </c>
      <c r="K959" s="10" t="s">
        <v>21</v>
      </c>
      <c r="L959" s="13" t="s">
        <v>22</v>
      </c>
      <c r="M959" s="45">
        <v>1</v>
      </c>
      <c r="N959" s="309">
        <v>8.1305999999999994</v>
      </c>
      <c r="O959" s="1077">
        <v>8.375</v>
      </c>
      <c r="P959" s="1070">
        <f>+O959-N959</f>
        <v>0.24440000000000062</v>
      </c>
      <c r="Q959" s="1071">
        <v>3</v>
      </c>
      <c r="R959" s="1072">
        <f>+P959*Q959</f>
        <v>0.73320000000000185</v>
      </c>
      <c r="S959" s="45">
        <v>64</v>
      </c>
      <c r="U959" s="10" t="s">
        <v>21</v>
      </c>
      <c r="V959" s="13" t="s">
        <v>22</v>
      </c>
      <c r="W959" s="45">
        <v>48</v>
      </c>
      <c r="X959" s="45">
        <v>64</v>
      </c>
      <c r="Y959" s="959">
        <v>0.75</v>
      </c>
      <c r="Z959" s="45">
        <v>18</v>
      </c>
      <c r="AA959" s="45">
        <v>15</v>
      </c>
      <c r="AB959" s="1074">
        <v>0.54545454545454541</v>
      </c>
      <c r="AC959" s="45">
        <v>41</v>
      </c>
      <c r="AE959" s="10" t="s">
        <v>21</v>
      </c>
      <c r="AF959" s="13" t="s">
        <v>22</v>
      </c>
      <c r="AG959" s="1072">
        <v>0.73320000000000185</v>
      </c>
      <c r="AH959" s="45">
        <v>48</v>
      </c>
      <c r="AI959" s="45">
        <v>64</v>
      </c>
      <c r="AJ959" s="959">
        <v>0.75</v>
      </c>
      <c r="AK959" s="45">
        <v>97</v>
      </c>
      <c r="AM959" s="10" t="s">
        <v>21</v>
      </c>
      <c r="AN959" s="13" t="s">
        <v>22</v>
      </c>
      <c r="AO959" s="1072">
        <v>0.73320000000000185</v>
      </c>
      <c r="AP959" s="45">
        <v>105</v>
      </c>
      <c r="AQ959" s="45">
        <v>38</v>
      </c>
      <c r="AR959" s="45">
        <v>-42</v>
      </c>
      <c r="AS959" s="45">
        <v>-4</v>
      </c>
      <c r="AT959" s="959">
        <v>0.90476190476190477</v>
      </c>
      <c r="AU959" s="45">
        <v>76</v>
      </c>
      <c r="AW959" s="10" t="s">
        <v>21</v>
      </c>
      <c r="AX959" s="13" t="s">
        <v>22</v>
      </c>
      <c r="AY959" s="45">
        <v>129</v>
      </c>
      <c r="AZ959" s="45">
        <v>67</v>
      </c>
      <c r="BA959" s="45">
        <v>64</v>
      </c>
      <c r="BB959" s="45">
        <v>41</v>
      </c>
      <c r="BC959" s="45">
        <v>97</v>
      </c>
      <c r="BD959" s="45">
        <v>105</v>
      </c>
      <c r="BE959" s="45">
        <v>76</v>
      </c>
      <c r="BF959" s="959">
        <v>95.5</v>
      </c>
      <c r="BG959" s="960">
        <v>100</v>
      </c>
    </row>
    <row r="960" spans="1:59" x14ac:dyDescent="0.25">
      <c r="A960" s="10" t="s">
        <v>23</v>
      </c>
      <c r="B960" s="13" t="s">
        <v>24</v>
      </c>
      <c r="C960" s="416">
        <v>7.2556000000000003</v>
      </c>
      <c r="D960" s="45">
        <v>90</v>
      </c>
      <c r="F960" s="10" t="s">
        <v>23</v>
      </c>
      <c r="G960" s="13" t="s">
        <v>24</v>
      </c>
      <c r="H960" s="1070">
        <v>1.1193999999999997</v>
      </c>
      <c r="I960" s="45">
        <v>16</v>
      </c>
      <c r="K960" s="10" t="s">
        <v>23</v>
      </c>
      <c r="L960" s="13" t="s">
        <v>24</v>
      </c>
      <c r="M960" s="45">
        <v>1</v>
      </c>
      <c r="N960" s="416">
        <v>7.2556000000000003</v>
      </c>
      <c r="O960" s="1077">
        <v>8.375</v>
      </c>
      <c r="P960" s="1070">
        <f>+O960-N960</f>
        <v>1.1193999999999997</v>
      </c>
      <c r="Q960" s="1071">
        <v>4</v>
      </c>
      <c r="R960" s="1072">
        <f>+P960*Q960</f>
        <v>4.4775999999999989</v>
      </c>
      <c r="S960" s="45">
        <v>8</v>
      </c>
      <c r="U960" s="10" t="s">
        <v>23</v>
      </c>
      <c r="V960" s="13" t="s">
        <v>24</v>
      </c>
      <c r="W960" s="45">
        <v>53</v>
      </c>
      <c r="X960" s="45">
        <v>53</v>
      </c>
      <c r="Y960" s="959">
        <v>1</v>
      </c>
      <c r="Z960" s="45">
        <v>14</v>
      </c>
      <c r="AA960" s="45">
        <v>19</v>
      </c>
      <c r="AB960" s="1074">
        <v>0.42424242424242425</v>
      </c>
      <c r="AC960" s="45">
        <v>75</v>
      </c>
      <c r="AE960" s="10" t="s">
        <v>23</v>
      </c>
      <c r="AF960" s="13" t="s">
        <v>24</v>
      </c>
      <c r="AG960" s="1072">
        <v>4.4775999999999989</v>
      </c>
      <c r="AH960" s="45">
        <v>53</v>
      </c>
      <c r="AI960" s="45">
        <v>53</v>
      </c>
      <c r="AJ960" s="959">
        <v>1</v>
      </c>
      <c r="AK960" s="45">
        <v>76</v>
      </c>
      <c r="AM960" s="10" t="s">
        <v>23</v>
      </c>
      <c r="AN960" s="13" t="s">
        <v>24</v>
      </c>
      <c r="AO960" s="1072">
        <v>4.4775999999999989</v>
      </c>
      <c r="AP960" s="45">
        <v>106</v>
      </c>
      <c r="AQ960" s="45">
        <v>36</v>
      </c>
      <c r="AR960" s="45">
        <v>-37</v>
      </c>
      <c r="AS960" s="45">
        <v>-1</v>
      </c>
      <c r="AT960" s="959">
        <v>0.97297297297297303</v>
      </c>
      <c r="AU960" s="45">
        <v>75</v>
      </c>
      <c r="AW960" s="10" t="s">
        <v>23</v>
      </c>
      <c r="AX960" s="13" t="s">
        <v>24</v>
      </c>
      <c r="AY960" s="45">
        <v>90</v>
      </c>
      <c r="AZ960" s="45">
        <v>16</v>
      </c>
      <c r="BA960" s="45">
        <v>8</v>
      </c>
      <c r="BB960" s="45">
        <v>75</v>
      </c>
      <c r="BC960" s="45">
        <v>76</v>
      </c>
      <c r="BD960" s="45">
        <v>106</v>
      </c>
      <c r="BE960" s="45">
        <v>75</v>
      </c>
      <c r="BF960" s="959">
        <v>70</v>
      </c>
      <c r="BG960" s="960">
        <v>69</v>
      </c>
    </row>
    <row r="961" spans="1:59" x14ac:dyDescent="0.25">
      <c r="A961" s="20" t="s">
        <v>700</v>
      </c>
      <c r="B961" s="13" t="s">
        <v>26</v>
      </c>
      <c r="C961" s="497">
        <v>8.8888888888888893</v>
      </c>
      <c r="D961" s="4">
        <v>143</v>
      </c>
      <c r="F961" s="20" t="s">
        <v>700</v>
      </c>
      <c r="G961" s="13" t="s">
        <v>26</v>
      </c>
      <c r="H961" s="670">
        <v>0.11111111111111072</v>
      </c>
      <c r="I961" s="4">
        <v>77</v>
      </c>
      <c r="K961" s="20" t="s">
        <v>700</v>
      </c>
      <c r="L961" s="13" t="s">
        <v>26</v>
      </c>
      <c r="M961" s="47"/>
      <c r="N961" s="497">
        <v>8.8888888888888893</v>
      </c>
      <c r="O961" s="1060">
        <v>9</v>
      </c>
      <c r="P961" s="670">
        <v>0.11111111111111072</v>
      </c>
      <c r="Q961" s="1061">
        <v>2</v>
      </c>
      <c r="R961" s="1062">
        <v>0.22222222222222143</v>
      </c>
      <c r="S961" s="47">
        <v>78</v>
      </c>
      <c r="U961" s="20" t="s">
        <v>700</v>
      </c>
      <c r="V961" s="13" t="s">
        <v>26</v>
      </c>
      <c r="W961" s="47">
        <v>1</v>
      </c>
      <c r="X961" s="47">
        <v>8</v>
      </c>
      <c r="Y961" s="229">
        <v>0.125</v>
      </c>
      <c r="Z961" s="47"/>
      <c r="AA961" s="47">
        <v>2</v>
      </c>
      <c r="AB961" s="1052">
        <v>0</v>
      </c>
      <c r="AC961" s="44">
        <v>112</v>
      </c>
      <c r="AE961" s="20" t="s">
        <v>700</v>
      </c>
      <c r="AF961" s="13" t="s">
        <v>26</v>
      </c>
      <c r="AG961" s="1062">
        <v>0.22222222222222143</v>
      </c>
      <c r="AH961" s="47">
        <v>1</v>
      </c>
      <c r="AI961" s="47">
        <v>8</v>
      </c>
      <c r="AJ961" s="229">
        <v>0.125</v>
      </c>
      <c r="AK961" s="4">
        <v>152</v>
      </c>
      <c r="AM961" s="20" t="s">
        <v>700</v>
      </c>
      <c r="AN961" s="13" t="s">
        <v>26</v>
      </c>
      <c r="AO961" s="1062">
        <v>0.22222222222222143</v>
      </c>
      <c r="AP961" s="47">
        <v>9</v>
      </c>
      <c r="AQ961" s="47">
        <v>3</v>
      </c>
      <c r="AR961" s="47">
        <v>-2</v>
      </c>
      <c r="AS961" s="47">
        <v>1</v>
      </c>
      <c r="AT961" s="229">
        <v>1.5</v>
      </c>
      <c r="AU961" s="4">
        <v>33</v>
      </c>
      <c r="AW961" s="20" t="s">
        <v>700</v>
      </c>
      <c r="AX961" s="13" t="s">
        <v>26</v>
      </c>
      <c r="AY961" s="249">
        <v>143</v>
      </c>
      <c r="AZ961" s="4">
        <v>77</v>
      </c>
      <c r="BA961" s="953">
        <v>78</v>
      </c>
      <c r="BB961" s="954">
        <v>112</v>
      </c>
      <c r="BC961" s="955">
        <v>152</v>
      </c>
      <c r="BD961" s="956">
        <v>9</v>
      </c>
      <c r="BE961" s="957">
        <v>33</v>
      </c>
      <c r="BF961" s="183">
        <v>121.16666666666667</v>
      </c>
      <c r="BG961" s="586">
        <v>129</v>
      </c>
    </row>
    <row r="962" spans="1:59" x14ac:dyDescent="0.25">
      <c r="A962" s="20" t="s">
        <v>390</v>
      </c>
      <c r="B962" s="13" t="s">
        <v>20</v>
      </c>
      <c r="C962" s="156">
        <v>8.3333333333333339</v>
      </c>
      <c r="D962" s="4">
        <v>134</v>
      </c>
      <c r="F962" s="20" t="s">
        <v>390</v>
      </c>
      <c r="G962" s="13" t="s">
        <v>20</v>
      </c>
      <c r="H962" s="1064">
        <v>0.55556666666666565</v>
      </c>
      <c r="I962" s="4">
        <v>39</v>
      </c>
      <c r="K962" s="20" t="s">
        <v>390</v>
      </c>
      <c r="L962" s="13" t="s">
        <v>20</v>
      </c>
      <c r="M962" s="47"/>
      <c r="N962" s="156">
        <v>8.3333333333333339</v>
      </c>
      <c r="O962" s="136">
        <v>8.8888999999999996</v>
      </c>
      <c r="P962" s="1064">
        <v>0.55556666666666565</v>
      </c>
      <c r="Q962" s="1061">
        <v>2</v>
      </c>
      <c r="R962" s="1062">
        <v>1.1111333333333313</v>
      </c>
      <c r="S962" s="47">
        <v>56</v>
      </c>
      <c r="U962" s="20" t="s">
        <v>390</v>
      </c>
      <c r="V962" s="13" t="s">
        <v>20</v>
      </c>
      <c r="W962" s="47">
        <v>24</v>
      </c>
      <c r="X962" s="47">
        <v>21</v>
      </c>
      <c r="Y962" s="229">
        <v>1.1428571428571428</v>
      </c>
      <c r="Z962" s="47"/>
      <c r="AA962" s="47">
        <v>6</v>
      </c>
      <c r="AB962" s="1052">
        <v>0</v>
      </c>
      <c r="AC962" s="44">
        <v>112</v>
      </c>
      <c r="AE962" s="20" t="s">
        <v>390</v>
      </c>
      <c r="AF962" s="13" t="s">
        <v>20</v>
      </c>
      <c r="AG962" s="1062">
        <v>1.1111333333333313</v>
      </c>
      <c r="AH962" s="47">
        <v>24</v>
      </c>
      <c r="AI962" s="47">
        <v>21</v>
      </c>
      <c r="AJ962" s="229">
        <v>1.1428571428571428</v>
      </c>
      <c r="AK962" s="4">
        <v>72</v>
      </c>
      <c r="AM962" s="20" t="s">
        <v>390</v>
      </c>
      <c r="AN962" s="13" t="s">
        <v>20</v>
      </c>
      <c r="AO962" s="1062">
        <v>1.1111333333333313</v>
      </c>
      <c r="AP962" s="47">
        <v>21</v>
      </c>
      <c r="AQ962" s="47">
        <v>0</v>
      </c>
      <c r="AR962" s="47">
        <v>-19</v>
      </c>
      <c r="AS962" s="47">
        <v>-19</v>
      </c>
      <c r="AT962" s="229">
        <v>0</v>
      </c>
      <c r="AU962" s="4">
        <v>124</v>
      </c>
      <c r="AW962" s="20" t="s">
        <v>390</v>
      </c>
      <c r="AX962" s="13" t="s">
        <v>20</v>
      </c>
      <c r="AY962" s="249">
        <v>134</v>
      </c>
      <c r="AZ962" s="4">
        <v>39</v>
      </c>
      <c r="BA962" s="953">
        <v>56</v>
      </c>
      <c r="BB962" s="954">
        <v>112</v>
      </c>
      <c r="BC962" s="955">
        <v>72</v>
      </c>
      <c r="BD962" s="956">
        <v>21</v>
      </c>
      <c r="BE962" s="957">
        <v>124</v>
      </c>
      <c r="BF962" s="183">
        <v>110.83333333333333</v>
      </c>
      <c r="BG962" s="586">
        <v>120</v>
      </c>
    </row>
    <row r="963" spans="1:59" x14ac:dyDescent="0.25">
      <c r="A963" s="7" t="s">
        <v>48</v>
      </c>
      <c r="B963" s="12" t="s">
        <v>49</v>
      </c>
      <c r="C963" s="156">
        <v>9.25</v>
      </c>
      <c r="D963" s="4">
        <v>154</v>
      </c>
      <c r="F963" s="7" t="s">
        <v>48</v>
      </c>
      <c r="G963" s="12" t="s">
        <v>49</v>
      </c>
      <c r="H963" s="1064">
        <v>-2.125</v>
      </c>
      <c r="I963" s="4">
        <v>175</v>
      </c>
      <c r="K963" s="7" t="s">
        <v>48</v>
      </c>
      <c r="L963" s="12" t="s">
        <v>49</v>
      </c>
      <c r="M963" s="47"/>
      <c r="N963" s="156">
        <v>9.25</v>
      </c>
      <c r="O963" s="136">
        <v>7.125</v>
      </c>
      <c r="P963" s="1064">
        <v>-2.125</v>
      </c>
      <c r="Q963" s="1061">
        <v>4</v>
      </c>
      <c r="R963" s="1062">
        <v>-8.5</v>
      </c>
      <c r="S963" s="47">
        <v>175</v>
      </c>
      <c r="U963" s="7" t="s">
        <v>48</v>
      </c>
      <c r="V963" s="12" t="s">
        <v>49</v>
      </c>
      <c r="W963" s="47">
        <v>13</v>
      </c>
      <c r="X963" s="47">
        <v>22</v>
      </c>
      <c r="Y963" s="229">
        <v>0.59090909090909094</v>
      </c>
      <c r="Z963" s="47">
        <v>7</v>
      </c>
      <c r="AA963" s="47">
        <v>15</v>
      </c>
      <c r="AB963" s="1052">
        <v>0.31818181818181818</v>
      </c>
      <c r="AC963" s="44">
        <v>94</v>
      </c>
      <c r="AE963" s="7" t="s">
        <v>48</v>
      </c>
      <c r="AF963" s="12" t="s">
        <v>49</v>
      </c>
      <c r="AG963" s="1062">
        <v>-8.5</v>
      </c>
      <c r="AH963" s="47">
        <v>13</v>
      </c>
      <c r="AI963" s="47">
        <v>22</v>
      </c>
      <c r="AJ963" s="229">
        <v>0.59090909090909094</v>
      </c>
      <c r="AK963" s="4">
        <v>110</v>
      </c>
      <c r="AM963" s="7" t="s">
        <v>48</v>
      </c>
      <c r="AN963" s="12" t="s">
        <v>49</v>
      </c>
      <c r="AO963" s="1062">
        <v>-8.5</v>
      </c>
      <c r="AP963" s="47">
        <v>35</v>
      </c>
      <c r="AQ963" s="47">
        <v>7</v>
      </c>
      <c r="AR963" s="47">
        <v>-26</v>
      </c>
      <c r="AS963" s="47">
        <v>-19</v>
      </c>
      <c r="AT963" s="229">
        <v>0.26923076923076922</v>
      </c>
      <c r="AU963" s="4">
        <v>112</v>
      </c>
      <c r="AW963" s="7" t="s">
        <v>48</v>
      </c>
      <c r="AX963" s="12" t="s">
        <v>49</v>
      </c>
      <c r="AY963" s="249">
        <v>154</v>
      </c>
      <c r="AZ963" s="4">
        <v>175</v>
      </c>
      <c r="BA963" s="953">
        <v>175</v>
      </c>
      <c r="BB963" s="954">
        <v>94</v>
      </c>
      <c r="BC963" s="955">
        <v>110</v>
      </c>
      <c r="BD963" s="956">
        <v>35</v>
      </c>
      <c r="BE963" s="957">
        <v>112</v>
      </c>
      <c r="BF963" s="183">
        <v>163.5</v>
      </c>
      <c r="BG963" s="586">
        <v>169</v>
      </c>
    </row>
    <row r="964" spans="1:59" x14ac:dyDescent="0.25">
      <c r="A964" s="17" t="s">
        <v>859</v>
      </c>
      <c r="B964" s="11" t="s">
        <v>735</v>
      </c>
      <c r="C964" s="497">
        <v>6.4</v>
      </c>
      <c r="D964" s="4">
        <v>55</v>
      </c>
      <c r="F964" s="17" t="s">
        <v>859</v>
      </c>
      <c r="G964" s="11" t="s">
        <v>735</v>
      </c>
      <c r="H964" s="670">
        <v>0.59999999999999964</v>
      </c>
      <c r="I964" s="4">
        <v>32</v>
      </c>
      <c r="K964" s="17" t="s">
        <v>859</v>
      </c>
      <c r="L964" s="11" t="s">
        <v>735</v>
      </c>
      <c r="M964" s="47"/>
      <c r="N964" s="497">
        <v>6.4</v>
      </c>
      <c r="O964" s="1060">
        <v>7</v>
      </c>
      <c r="P964" s="670">
        <v>0.59999999999999964</v>
      </c>
      <c r="Q964" s="1061">
        <v>4</v>
      </c>
      <c r="R964" s="1062">
        <v>2.3999999999999986</v>
      </c>
      <c r="S964" s="47">
        <v>34</v>
      </c>
      <c r="U964" s="17" t="s">
        <v>859</v>
      </c>
      <c r="V964" s="11" t="s">
        <v>735</v>
      </c>
      <c r="W964" s="47">
        <v>2</v>
      </c>
      <c r="X964" s="47">
        <v>3</v>
      </c>
      <c r="Y964" s="229">
        <v>0.66666666666666663</v>
      </c>
      <c r="Z964" s="47">
        <v>2</v>
      </c>
      <c r="AA964" s="47">
        <v>2</v>
      </c>
      <c r="AB964" s="1052">
        <v>0.5</v>
      </c>
      <c r="AC964" s="44">
        <v>47</v>
      </c>
      <c r="AE964" s="17" t="s">
        <v>859</v>
      </c>
      <c r="AF964" s="11" t="s">
        <v>735</v>
      </c>
      <c r="AG964" s="1062">
        <v>2.3999999999999986</v>
      </c>
      <c r="AH964" s="47">
        <v>2</v>
      </c>
      <c r="AI964" s="47">
        <v>3</v>
      </c>
      <c r="AJ964" s="229">
        <v>0.66666666666666663</v>
      </c>
      <c r="AK964" s="4">
        <v>105</v>
      </c>
      <c r="AM964" s="17" t="s">
        <v>859</v>
      </c>
      <c r="AN964" s="11" t="s">
        <v>735</v>
      </c>
      <c r="AO964" s="1062">
        <v>2.3999999999999986</v>
      </c>
      <c r="AP964" s="47">
        <v>5</v>
      </c>
      <c r="AQ964" s="47">
        <v>2</v>
      </c>
      <c r="AR964" s="47">
        <v>-2</v>
      </c>
      <c r="AS964" s="47">
        <v>0</v>
      </c>
      <c r="AT964" s="229">
        <v>1</v>
      </c>
      <c r="AU964" s="4">
        <v>57</v>
      </c>
      <c r="AW964" s="17" t="s">
        <v>859</v>
      </c>
      <c r="AX964" s="11" t="s">
        <v>735</v>
      </c>
      <c r="AY964" s="249">
        <v>55</v>
      </c>
      <c r="AZ964" s="4">
        <v>32</v>
      </c>
      <c r="BA964" s="953">
        <v>34</v>
      </c>
      <c r="BB964" s="954">
        <v>47</v>
      </c>
      <c r="BC964" s="955">
        <v>105</v>
      </c>
      <c r="BD964" s="956">
        <v>5</v>
      </c>
      <c r="BE964" s="957">
        <v>57</v>
      </c>
      <c r="BF964" s="183">
        <v>64.833333333333329</v>
      </c>
      <c r="BG964" s="586">
        <v>64</v>
      </c>
    </row>
    <row r="965" spans="1:59" x14ac:dyDescent="0.25">
      <c r="A965" s="20" t="s">
        <v>423</v>
      </c>
      <c r="B965" s="6" t="s">
        <v>40</v>
      </c>
      <c r="C965" s="144">
        <v>7.9249000000000001</v>
      </c>
      <c r="D965" s="4">
        <v>115</v>
      </c>
      <c r="F965" s="20" t="s">
        <v>423</v>
      </c>
      <c r="G965" s="6" t="s">
        <v>40</v>
      </c>
      <c r="H965" s="1064">
        <v>-3.6100000000000243E-2</v>
      </c>
      <c r="I965" s="4">
        <v>113</v>
      </c>
      <c r="K965" s="20" t="s">
        <v>423</v>
      </c>
      <c r="L965" s="6" t="s">
        <v>40</v>
      </c>
      <c r="M965" s="47"/>
      <c r="N965" s="144">
        <v>7.9249000000000001</v>
      </c>
      <c r="O965" s="422">
        <v>7.8887999999999998</v>
      </c>
      <c r="P965" s="1064">
        <v>-3.6100000000000243E-2</v>
      </c>
      <c r="Q965" s="1061">
        <v>3</v>
      </c>
      <c r="R965" s="1062">
        <v>-0.10830000000000073</v>
      </c>
      <c r="S965" s="47">
        <v>114</v>
      </c>
      <c r="U965" s="20" t="s">
        <v>423</v>
      </c>
      <c r="V965" s="6" t="s">
        <v>40</v>
      </c>
      <c r="W965" s="47">
        <v>48</v>
      </c>
      <c r="X965" s="47">
        <v>35</v>
      </c>
      <c r="Y965" s="229">
        <v>1.3714285714285714</v>
      </c>
      <c r="Z965" s="47">
        <v>18</v>
      </c>
      <c r="AA965" s="47">
        <v>13</v>
      </c>
      <c r="AB965" s="1052">
        <v>0.58064516129032262</v>
      </c>
      <c r="AC965" s="44">
        <v>35</v>
      </c>
      <c r="AE965" s="20" t="s">
        <v>423</v>
      </c>
      <c r="AF965" s="6" t="s">
        <v>40</v>
      </c>
      <c r="AG965" s="1062">
        <v>-0.10830000000000073</v>
      </c>
      <c r="AH965" s="47">
        <v>48</v>
      </c>
      <c r="AI965" s="47">
        <v>35</v>
      </c>
      <c r="AJ965" s="229">
        <v>1.3714285714285714</v>
      </c>
      <c r="AK965" s="4">
        <v>56</v>
      </c>
      <c r="AM965" s="20" t="s">
        <v>423</v>
      </c>
      <c r="AN965" s="6" t="s">
        <v>40</v>
      </c>
      <c r="AO965" s="1062">
        <v>-0.10830000000000073</v>
      </c>
      <c r="AP965" s="47">
        <v>83</v>
      </c>
      <c r="AQ965" s="47">
        <v>45</v>
      </c>
      <c r="AR965" s="47">
        <v>-36</v>
      </c>
      <c r="AS965" s="47">
        <v>9</v>
      </c>
      <c r="AT965" s="229">
        <v>1.25</v>
      </c>
      <c r="AU965" s="4">
        <v>43</v>
      </c>
      <c r="AW965" s="20" t="s">
        <v>423</v>
      </c>
      <c r="AX965" s="6" t="s">
        <v>40</v>
      </c>
      <c r="AY965" s="249">
        <v>115</v>
      </c>
      <c r="AZ965" s="4">
        <v>113</v>
      </c>
      <c r="BA965" s="953">
        <v>114</v>
      </c>
      <c r="BB965" s="954">
        <v>35</v>
      </c>
      <c r="BC965" s="955">
        <v>56</v>
      </c>
      <c r="BD965" s="956">
        <v>83</v>
      </c>
      <c r="BE965" s="957">
        <v>43</v>
      </c>
      <c r="BF965" s="183">
        <v>96</v>
      </c>
      <c r="BG965" s="586">
        <v>101</v>
      </c>
    </row>
    <row r="966" spans="1:59" x14ac:dyDescent="0.25">
      <c r="M966" s="38"/>
      <c r="N966" s="38"/>
      <c r="O966" s="38"/>
      <c r="P966" s="38"/>
      <c r="Q966" s="38"/>
      <c r="R966" s="38"/>
      <c r="S966" s="38"/>
      <c r="T966" s="38"/>
      <c r="U966" s="38"/>
      <c r="V966" s="38"/>
    </row>
    <row r="967" spans="1:59" x14ac:dyDescent="0.2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M967" s="38"/>
      <c r="N967" s="38"/>
      <c r="O967" s="38"/>
      <c r="P967" s="38"/>
      <c r="Q967" s="38"/>
      <c r="R967" s="38"/>
      <c r="S967" s="38"/>
      <c r="T967" s="38"/>
      <c r="U967" s="38"/>
      <c r="V967" s="38"/>
    </row>
    <row r="968" spans="1:59" x14ac:dyDescent="0.25">
      <c r="M968" s="38"/>
      <c r="N968" s="38"/>
      <c r="O968" s="38"/>
      <c r="P968" s="38"/>
      <c r="Q968" s="38"/>
      <c r="R968" s="38"/>
      <c r="S968" s="38"/>
      <c r="T968" s="38"/>
      <c r="U968" s="38"/>
      <c r="V968" s="38"/>
    </row>
    <row r="969" spans="1:59" ht="18.75" x14ac:dyDescent="0.3">
      <c r="A969" s="911" t="s">
        <v>1113</v>
      </c>
      <c r="M969" s="38"/>
      <c r="N969" s="38"/>
      <c r="O969" s="38"/>
      <c r="P969" s="38"/>
      <c r="Q969" s="38"/>
      <c r="R969" s="38"/>
      <c r="S969" s="38"/>
      <c r="T969" s="38"/>
      <c r="U969" s="38"/>
      <c r="V969" s="38"/>
    </row>
    <row r="970" spans="1:59" x14ac:dyDescent="0.25">
      <c r="M970" s="38"/>
      <c r="N970" s="38"/>
      <c r="O970" s="38"/>
      <c r="P970" s="38"/>
      <c r="Q970" s="38"/>
      <c r="R970" s="38"/>
      <c r="S970" s="38"/>
      <c r="T970" s="38"/>
      <c r="U970" s="38"/>
      <c r="V970" s="38"/>
    </row>
    <row r="971" spans="1:59" ht="15.75" thickBot="1" x14ac:dyDescent="0.3">
      <c r="A971" t="s">
        <v>911</v>
      </c>
      <c r="M971" s="38"/>
      <c r="N971" s="38"/>
      <c r="O971" s="38"/>
      <c r="P971" s="38"/>
      <c r="Q971" s="38"/>
      <c r="R971" s="38"/>
      <c r="S971" s="38"/>
      <c r="T971" s="38"/>
      <c r="U971" s="38"/>
      <c r="V971" s="38"/>
    </row>
    <row r="972" spans="1:59" x14ac:dyDescent="0.25">
      <c r="A972" t="s">
        <v>912</v>
      </c>
      <c r="C972" s="926" t="s">
        <v>115</v>
      </c>
      <c r="D972" s="927" t="s">
        <v>913</v>
      </c>
      <c r="E972" s="928" t="s">
        <v>231</v>
      </c>
      <c r="F972" s="929" t="s">
        <v>914</v>
      </c>
      <c r="G972" s="930" t="s">
        <v>915</v>
      </c>
      <c r="H972" s="931" t="s">
        <v>895</v>
      </c>
      <c r="I972" s="932" t="s">
        <v>916</v>
      </c>
      <c r="J972" s="933" t="s">
        <v>917</v>
      </c>
      <c r="K972" s="934" t="s">
        <v>917</v>
      </c>
      <c r="M972" s="38"/>
      <c r="N972" s="38"/>
      <c r="O972" s="38"/>
      <c r="P972" s="38"/>
      <c r="Q972" s="38"/>
      <c r="R972" s="38"/>
      <c r="S972" s="38"/>
      <c r="T972" s="38"/>
      <c r="U972" s="38"/>
      <c r="V972" s="38"/>
    </row>
    <row r="973" spans="1:59" x14ac:dyDescent="0.25">
      <c r="C973" s="935" t="s">
        <v>64</v>
      </c>
      <c r="D973" s="936" t="s">
        <v>231</v>
      </c>
      <c r="E973" s="937" t="s">
        <v>918</v>
      </c>
      <c r="F973" s="938" t="s">
        <v>919</v>
      </c>
      <c r="G973" s="939" t="s">
        <v>920</v>
      </c>
      <c r="H973" s="940" t="s">
        <v>221</v>
      </c>
      <c r="I973" s="941" t="s">
        <v>921</v>
      </c>
      <c r="J973" s="197" t="s">
        <v>922</v>
      </c>
      <c r="K973" s="113" t="s">
        <v>918</v>
      </c>
      <c r="M973" s="38"/>
      <c r="N973" s="38"/>
      <c r="O973" s="38"/>
      <c r="P973" s="38"/>
      <c r="Q973" s="38"/>
      <c r="R973" s="38"/>
      <c r="S973" s="38"/>
      <c r="T973" s="38"/>
      <c r="U973" s="38"/>
      <c r="V973" s="38"/>
    </row>
    <row r="974" spans="1:59" x14ac:dyDescent="0.25">
      <c r="C974" s="935" t="s">
        <v>918</v>
      </c>
      <c r="D974" s="942" t="s">
        <v>923</v>
      </c>
      <c r="E974" s="937" t="s">
        <v>924</v>
      </c>
      <c r="F974" s="938" t="s">
        <v>925</v>
      </c>
      <c r="G974" s="939" t="s">
        <v>918</v>
      </c>
      <c r="H974" s="940" t="s">
        <v>926</v>
      </c>
      <c r="I974" s="941" t="s">
        <v>211</v>
      </c>
      <c r="J974" s="197" t="s">
        <v>927</v>
      </c>
      <c r="K974" s="113"/>
      <c r="M974" s="38"/>
      <c r="N974" s="38"/>
      <c r="O974" s="38"/>
      <c r="P974" s="38"/>
      <c r="Q974" s="38"/>
      <c r="R974" s="38"/>
      <c r="S974" s="38"/>
      <c r="T974" s="38"/>
      <c r="U974" s="38"/>
      <c r="V974" s="38"/>
    </row>
    <row r="975" spans="1:59" x14ac:dyDescent="0.25">
      <c r="C975" s="943">
        <v>42602</v>
      </c>
      <c r="D975" s="942" t="s">
        <v>928</v>
      </c>
      <c r="E975" s="944">
        <v>42602</v>
      </c>
      <c r="F975" s="945">
        <v>42602</v>
      </c>
      <c r="G975" s="939" t="s">
        <v>929</v>
      </c>
      <c r="H975" s="940" t="s">
        <v>930</v>
      </c>
      <c r="I975" s="941" t="s">
        <v>918</v>
      </c>
      <c r="J975" s="197"/>
      <c r="K975" s="113"/>
      <c r="M975" s="38"/>
      <c r="N975" s="38"/>
      <c r="O975" s="38"/>
      <c r="P975" s="38"/>
      <c r="Q975" s="38"/>
      <c r="R975" s="38"/>
      <c r="S975" s="38"/>
      <c r="T975" s="38"/>
      <c r="U975" s="38"/>
      <c r="V975" s="38"/>
    </row>
    <row r="976" spans="1:59" x14ac:dyDescent="0.25">
      <c r="A976" s="486" t="s">
        <v>931</v>
      </c>
      <c r="B976" s="487" t="s">
        <v>2</v>
      </c>
      <c r="C976" s="935" t="s">
        <v>924</v>
      </c>
      <c r="D976" s="946">
        <v>42602</v>
      </c>
      <c r="E976" s="947"/>
      <c r="F976" s="938" t="s">
        <v>924</v>
      </c>
      <c r="G976" s="948">
        <v>42602</v>
      </c>
      <c r="H976" s="949">
        <v>42014</v>
      </c>
      <c r="I976" s="950">
        <v>42602</v>
      </c>
      <c r="J976" s="951">
        <v>42602</v>
      </c>
      <c r="K976" s="952">
        <v>42602</v>
      </c>
      <c r="M976" s="38"/>
      <c r="N976" s="38"/>
      <c r="O976" s="38"/>
      <c r="P976" s="38"/>
      <c r="Q976" s="38"/>
      <c r="R976" s="38"/>
      <c r="S976" s="38"/>
      <c r="T976" s="38"/>
      <c r="U976" s="38"/>
      <c r="V976" s="38"/>
    </row>
    <row r="977" spans="1:22" x14ac:dyDescent="0.25">
      <c r="A977" s="245" t="s">
        <v>3</v>
      </c>
      <c r="B977" s="6" t="s">
        <v>4</v>
      </c>
      <c r="C977" s="249">
        <v>50</v>
      </c>
      <c r="D977" s="4">
        <v>9</v>
      </c>
      <c r="E977" s="953">
        <v>10</v>
      </c>
      <c r="F977" s="954">
        <v>15</v>
      </c>
      <c r="G977" s="955">
        <v>74</v>
      </c>
      <c r="H977" s="956">
        <v>47</v>
      </c>
      <c r="I977" s="957">
        <v>57</v>
      </c>
      <c r="J977" s="183">
        <v>35.833333333333336</v>
      </c>
      <c r="K977" s="586">
        <v>26</v>
      </c>
      <c r="M977" s="38"/>
      <c r="N977" s="38"/>
      <c r="O977" s="38"/>
      <c r="P977" s="38"/>
      <c r="Q977" s="38"/>
      <c r="R977" s="38"/>
      <c r="S977" s="38"/>
      <c r="T977" s="38"/>
      <c r="U977" s="38"/>
      <c r="V977" s="38"/>
    </row>
    <row r="978" spans="1:22" x14ac:dyDescent="0.25">
      <c r="A978" s="20" t="s">
        <v>6</v>
      </c>
      <c r="B978" s="13" t="s">
        <v>7</v>
      </c>
      <c r="C978" s="249">
        <v>117</v>
      </c>
      <c r="D978" s="4">
        <v>32</v>
      </c>
      <c r="E978" s="953">
        <v>53</v>
      </c>
      <c r="F978" s="954">
        <v>47</v>
      </c>
      <c r="G978" s="955">
        <v>97</v>
      </c>
      <c r="H978" s="956">
        <v>14</v>
      </c>
      <c r="I978" s="957">
        <v>2</v>
      </c>
      <c r="J978" s="183">
        <v>58</v>
      </c>
      <c r="K978" s="586">
        <v>52</v>
      </c>
      <c r="M978" s="38"/>
      <c r="N978" s="38"/>
      <c r="O978" s="38"/>
      <c r="P978" s="38"/>
      <c r="Q978" s="38"/>
      <c r="R978" s="38"/>
      <c r="S978" s="38"/>
      <c r="T978" s="38"/>
      <c r="U978" s="38"/>
      <c r="V978" s="38"/>
    </row>
    <row r="979" spans="1:22" x14ac:dyDescent="0.25">
      <c r="A979" s="10" t="s">
        <v>232</v>
      </c>
      <c r="B979" s="13" t="s">
        <v>11</v>
      </c>
      <c r="C979" s="45">
        <v>94</v>
      </c>
      <c r="D979" s="45">
        <v>3</v>
      </c>
      <c r="E979" s="45">
        <v>19</v>
      </c>
      <c r="F979" s="45">
        <v>27</v>
      </c>
      <c r="G979" s="45">
        <v>88</v>
      </c>
      <c r="H979" s="45">
        <v>105</v>
      </c>
      <c r="I979" s="45">
        <v>50</v>
      </c>
      <c r="J979" s="959">
        <v>54.5</v>
      </c>
      <c r="K979" s="960">
        <v>49</v>
      </c>
      <c r="M979" s="38"/>
      <c r="N979" s="38"/>
      <c r="O979" s="38"/>
      <c r="P979" s="38"/>
      <c r="Q979" s="38"/>
      <c r="R979" s="38"/>
      <c r="S979" s="38"/>
      <c r="T979" s="38"/>
      <c r="U979" s="38"/>
      <c r="V979" s="38"/>
    </row>
    <row r="980" spans="1:22" x14ac:dyDescent="0.25">
      <c r="A980" s="10" t="s">
        <v>21</v>
      </c>
      <c r="B980" s="13" t="s">
        <v>22</v>
      </c>
      <c r="C980" s="45">
        <v>129</v>
      </c>
      <c r="D980" s="45">
        <v>67</v>
      </c>
      <c r="E980" s="45">
        <v>64</v>
      </c>
      <c r="F980" s="45">
        <v>41</v>
      </c>
      <c r="G980" s="45">
        <v>97</v>
      </c>
      <c r="H980" s="45">
        <v>105</v>
      </c>
      <c r="I980" s="45">
        <v>76</v>
      </c>
      <c r="J980" s="959">
        <v>95.5</v>
      </c>
      <c r="K980" s="960">
        <v>100</v>
      </c>
      <c r="M980" s="38"/>
      <c r="N980" s="38"/>
      <c r="O980" s="38"/>
      <c r="P980" s="38"/>
      <c r="Q980" s="38"/>
      <c r="R980" s="38"/>
      <c r="S980" s="38"/>
      <c r="T980" s="38"/>
      <c r="U980" s="38"/>
      <c r="V980" s="38"/>
    </row>
    <row r="981" spans="1:22" x14ac:dyDescent="0.25">
      <c r="A981" s="10" t="s">
        <v>23</v>
      </c>
      <c r="B981" s="13" t="s">
        <v>24</v>
      </c>
      <c r="C981" s="45">
        <v>90</v>
      </c>
      <c r="D981" s="45">
        <v>16</v>
      </c>
      <c r="E981" s="45">
        <v>8</v>
      </c>
      <c r="F981" s="45">
        <v>75</v>
      </c>
      <c r="G981" s="45">
        <v>76</v>
      </c>
      <c r="H981" s="45">
        <v>106</v>
      </c>
      <c r="I981" s="45">
        <v>75</v>
      </c>
      <c r="J981" s="959">
        <v>70</v>
      </c>
      <c r="K981" s="960">
        <v>69</v>
      </c>
      <c r="M981" s="38"/>
      <c r="N981" s="38"/>
      <c r="O981" s="38"/>
      <c r="P981" s="38"/>
      <c r="Q981" s="38"/>
      <c r="R981" s="38"/>
      <c r="S981" s="38"/>
      <c r="T981" s="38"/>
      <c r="U981" s="38"/>
      <c r="V981" s="38"/>
    </row>
    <row r="982" spans="1:22" x14ac:dyDescent="0.25">
      <c r="A982" s="20" t="s">
        <v>700</v>
      </c>
      <c r="B982" s="13" t="s">
        <v>26</v>
      </c>
      <c r="C982" s="249">
        <v>143</v>
      </c>
      <c r="D982" s="4">
        <v>77</v>
      </c>
      <c r="E982" s="953">
        <v>78</v>
      </c>
      <c r="F982" s="954">
        <v>112</v>
      </c>
      <c r="G982" s="955">
        <v>152</v>
      </c>
      <c r="H982" s="956">
        <v>9</v>
      </c>
      <c r="I982" s="957">
        <v>33</v>
      </c>
      <c r="J982" s="183">
        <v>121.16666666666667</v>
      </c>
      <c r="K982" s="586">
        <v>129</v>
      </c>
      <c r="M982" s="38"/>
      <c r="N982" s="38"/>
      <c r="O982" s="38"/>
      <c r="P982" s="38"/>
      <c r="Q982" s="38"/>
      <c r="R982" s="38"/>
      <c r="S982" s="38"/>
      <c r="T982" s="38"/>
      <c r="U982" s="38"/>
      <c r="V982" s="38"/>
    </row>
    <row r="983" spans="1:22" x14ac:dyDescent="0.25">
      <c r="A983" s="20" t="s">
        <v>390</v>
      </c>
      <c r="B983" s="13" t="s">
        <v>20</v>
      </c>
      <c r="C983" s="249">
        <v>134</v>
      </c>
      <c r="D983" s="4">
        <v>39</v>
      </c>
      <c r="E983" s="953">
        <v>56</v>
      </c>
      <c r="F983" s="954">
        <v>112</v>
      </c>
      <c r="G983" s="955">
        <v>72</v>
      </c>
      <c r="H983" s="956">
        <v>21</v>
      </c>
      <c r="I983" s="957">
        <v>124</v>
      </c>
      <c r="J983" s="183">
        <v>110.83333333333333</v>
      </c>
      <c r="K983" s="586">
        <v>120</v>
      </c>
      <c r="M983" s="38"/>
      <c r="N983" s="38"/>
      <c r="O983" s="38"/>
      <c r="P983" s="38"/>
      <c r="Q983" s="38"/>
      <c r="R983" s="38"/>
      <c r="S983" s="38"/>
      <c r="T983" s="38"/>
      <c r="U983" s="38"/>
      <c r="V983" s="38"/>
    </row>
    <row r="984" spans="1:22" x14ac:dyDescent="0.25">
      <c r="A984" s="7" t="s">
        <v>48</v>
      </c>
      <c r="B984" s="12" t="s">
        <v>49</v>
      </c>
      <c r="C984" s="249">
        <v>154</v>
      </c>
      <c r="D984" s="4">
        <v>175</v>
      </c>
      <c r="E984" s="953">
        <v>175</v>
      </c>
      <c r="F984" s="954">
        <v>94</v>
      </c>
      <c r="G984" s="955">
        <v>110</v>
      </c>
      <c r="H984" s="956">
        <v>35</v>
      </c>
      <c r="I984" s="957">
        <v>112</v>
      </c>
      <c r="J984" s="183">
        <v>163.5</v>
      </c>
      <c r="K984" s="586">
        <v>169</v>
      </c>
      <c r="M984" s="38"/>
      <c r="N984" s="38"/>
      <c r="O984" s="38"/>
      <c r="P984" s="38"/>
      <c r="Q984" s="38"/>
      <c r="R984" s="38"/>
      <c r="S984" s="38"/>
      <c r="T984" s="38"/>
      <c r="U984" s="38"/>
      <c r="V984" s="38"/>
    </row>
    <row r="985" spans="1:22" x14ac:dyDescent="0.25">
      <c r="A985" s="17" t="s">
        <v>859</v>
      </c>
      <c r="B985" s="11" t="s">
        <v>735</v>
      </c>
      <c r="C985" s="249">
        <v>55</v>
      </c>
      <c r="D985" s="4">
        <v>32</v>
      </c>
      <c r="E985" s="953">
        <v>34</v>
      </c>
      <c r="F985" s="954">
        <v>47</v>
      </c>
      <c r="G985" s="955">
        <v>105</v>
      </c>
      <c r="H985" s="956">
        <v>5</v>
      </c>
      <c r="I985" s="957">
        <v>57</v>
      </c>
      <c r="J985" s="183">
        <v>64.833333333333329</v>
      </c>
      <c r="K985" s="586">
        <v>64</v>
      </c>
      <c r="M985" s="38"/>
      <c r="N985" s="38"/>
      <c r="O985" s="38"/>
      <c r="P985" s="38"/>
      <c r="Q985" s="38"/>
      <c r="R985" s="38"/>
      <c r="S985" s="38"/>
      <c r="T985" s="38"/>
      <c r="U985" s="38"/>
      <c r="V985" s="38"/>
    </row>
    <row r="986" spans="1:22" x14ac:dyDescent="0.25">
      <c r="A986" s="20" t="s">
        <v>423</v>
      </c>
      <c r="B986" s="6" t="s">
        <v>40</v>
      </c>
      <c r="C986" s="249">
        <v>115</v>
      </c>
      <c r="D986" s="4">
        <v>113</v>
      </c>
      <c r="E986" s="953">
        <v>114</v>
      </c>
      <c r="F986" s="954">
        <v>35</v>
      </c>
      <c r="G986" s="955">
        <v>56</v>
      </c>
      <c r="H986" s="956">
        <v>83</v>
      </c>
      <c r="I986" s="957">
        <v>43</v>
      </c>
      <c r="J986" s="183">
        <v>96</v>
      </c>
      <c r="K986" s="586">
        <v>101</v>
      </c>
      <c r="M986" s="38"/>
      <c r="N986" s="38"/>
      <c r="O986" s="38"/>
      <c r="P986" s="38"/>
      <c r="Q986" s="38"/>
      <c r="R986" s="38"/>
      <c r="S986" s="38"/>
      <c r="T986" s="38"/>
      <c r="U986" s="38"/>
      <c r="V986" s="38"/>
    </row>
    <row r="987" spans="1:22" x14ac:dyDescent="0.25">
      <c r="M987" s="38"/>
      <c r="N987" s="38"/>
      <c r="O987" s="38"/>
      <c r="P987" s="38"/>
      <c r="Q987" s="38"/>
      <c r="R987" s="38"/>
      <c r="S987" s="38"/>
      <c r="T987" s="38"/>
      <c r="U987" s="38"/>
      <c r="V987" s="38"/>
    </row>
    <row r="988" spans="1:22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M988" s="38"/>
      <c r="N988" s="38"/>
      <c r="O988" s="38"/>
      <c r="P988" s="38"/>
      <c r="Q988" s="38"/>
      <c r="R988" s="38"/>
      <c r="S988" s="38"/>
      <c r="T988" s="38"/>
      <c r="U988" s="38"/>
      <c r="V988" s="38"/>
    </row>
    <row r="989" spans="1:22" x14ac:dyDescent="0.25">
      <c r="M989" s="38"/>
      <c r="N989" s="38"/>
      <c r="O989" s="38"/>
      <c r="P989" s="38"/>
      <c r="Q989" s="38"/>
      <c r="R989" s="38"/>
      <c r="S989" s="38"/>
      <c r="T989" s="38"/>
      <c r="U989" s="38"/>
      <c r="V989" s="38"/>
    </row>
    <row r="990" spans="1:22" x14ac:dyDescent="0.25">
      <c r="M990" s="38"/>
      <c r="N990" s="38"/>
      <c r="O990" s="38"/>
      <c r="P990" s="38"/>
      <c r="Q990" s="38"/>
      <c r="R990" s="38"/>
      <c r="S990" s="38"/>
      <c r="T990" s="38"/>
      <c r="U990" s="38"/>
      <c r="V990" s="38"/>
    </row>
    <row r="991" spans="1:22" x14ac:dyDescent="0.25">
      <c r="M991" s="38"/>
      <c r="N991" s="38"/>
      <c r="O991" s="38"/>
      <c r="P991" s="38"/>
      <c r="Q991" s="38"/>
      <c r="R991" s="38"/>
      <c r="S991" s="38"/>
      <c r="T991" s="38"/>
      <c r="U991" s="38"/>
      <c r="V991" s="38"/>
    </row>
    <row r="992" spans="1:22" x14ac:dyDescent="0.25">
      <c r="M992" s="38"/>
      <c r="N992" s="38"/>
      <c r="O992" s="38"/>
      <c r="P992" s="38"/>
      <c r="Q992" s="38"/>
      <c r="R992" s="38"/>
      <c r="S992" s="38"/>
      <c r="T992" s="38"/>
      <c r="U992" s="38"/>
      <c r="V992" s="38"/>
    </row>
    <row r="993" spans="13:22" x14ac:dyDescent="0.25">
      <c r="M993" s="38"/>
      <c r="N993" s="38"/>
      <c r="O993" s="38"/>
      <c r="P993" s="38"/>
      <c r="Q993" s="38"/>
      <c r="R993" s="38"/>
      <c r="S993" s="38"/>
      <c r="T993" s="38"/>
      <c r="U993" s="38"/>
      <c r="V993" s="38"/>
    </row>
    <row r="994" spans="13:22" x14ac:dyDescent="0.25">
      <c r="M994" s="38"/>
      <c r="N994" s="38"/>
      <c r="O994" s="38"/>
      <c r="P994" s="38"/>
      <c r="Q994" s="38"/>
      <c r="R994" s="38"/>
      <c r="S994" s="38"/>
      <c r="T994" s="38"/>
      <c r="U994" s="38"/>
      <c r="V994" s="38"/>
    </row>
    <row r="995" spans="13:22" x14ac:dyDescent="0.25">
      <c r="M995" s="38"/>
      <c r="N995" s="38"/>
      <c r="O995" s="38"/>
      <c r="P995" s="38"/>
      <c r="Q995" s="38"/>
      <c r="R995" s="38"/>
      <c r="S995" s="38"/>
      <c r="T995" s="38"/>
      <c r="U995" s="38"/>
      <c r="V995" s="38"/>
    </row>
    <row r="996" spans="13:22" x14ac:dyDescent="0.25">
      <c r="M996" s="38"/>
      <c r="N996" s="38"/>
      <c r="O996" s="38"/>
      <c r="P996" s="38"/>
      <c r="Q996" s="38"/>
      <c r="R996" s="38"/>
      <c r="S996" s="38"/>
      <c r="T996" s="38"/>
      <c r="U996" s="38"/>
      <c r="V996" s="38"/>
    </row>
    <row r="997" spans="13:22" x14ac:dyDescent="0.25">
      <c r="M997" s="38"/>
      <c r="N997" s="38"/>
      <c r="O997" s="38"/>
      <c r="P997" s="38"/>
      <c r="Q997" s="38"/>
      <c r="R997" s="38"/>
      <c r="S997" s="38"/>
      <c r="T997" s="38"/>
      <c r="U997" s="38"/>
      <c r="V997" s="38"/>
    </row>
    <row r="998" spans="13:22" x14ac:dyDescent="0.25">
      <c r="M998" s="38"/>
      <c r="N998" s="38"/>
      <c r="O998" s="38"/>
      <c r="P998" s="38"/>
      <c r="Q998" s="38"/>
      <c r="R998" s="38"/>
      <c r="S998" s="38"/>
      <c r="T998" s="38"/>
      <c r="U998" s="38"/>
      <c r="V998" s="38"/>
    </row>
    <row r="999" spans="13:22" x14ac:dyDescent="0.25">
      <c r="M999" s="38"/>
      <c r="N999" s="38"/>
      <c r="O999" s="38"/>
      <c r="P999" s="38"/>
      <c r="Q999" s="38"/>
      <c r="R999" s="38"/>
      <c r="S999" s="38"/>
      <c r="T999" s="38"/>
      <c r="U999" s="38"/>
      <c r="V999" s="38"/>
    </row>
    <row r="1000" spans="13:22" x14ac:dyDescent="0.25"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</row>
    <row r="1001" spans="13:22" x14ac:dyDescent="0.25"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</row>
    <row r="1002" spans="13:22" x14ac:dyDescent="0.25"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</row>
    <row r="1003" spans="13:22" x14ac:dyDescent="0.25"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</row>
    <row r="1004" spans="13:22" x14ac:dyDescent="0.25"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</row>
    <row r="1005" spans="13:22" x14ac:dyDescent="0.25"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</row>
    <row r="1006" spans="13:22" x14ac:dyDescent="0.25"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</row>
    <row r="1007" spans="13:22" x14ac:dyDescent="0.25"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</row>
    <row r="1008" spans="13:22" x14ac:dyDescent="0.25"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</row>
    <row r="1009" spans="13:22" x14ac:dyDescent="0.25"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</row>
    <row r="1010" spans="13:22" x14ac:dyDescent="0.25"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</row>
    <row r="1011" spans="13:22" x14ac:dyDescent="0.25"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</row>
    <row r="1012" spans="13:22" x14ac:dyDescent="0.25"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</row>
    <row r="1013" spans="13:22" x14ac:dyDescent="0.25"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</row>
    <row r="1014" spans="13:22" x14ac:dyDescent="0.25"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</row>
    <row r="1015" spans="13:22" x14ac:dyDescent="0.25"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</row>
    <row r="1016" spans="13:22" x14ac:dyDescent="0.25"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</row>
    <row r="1017" spans="13:22" x14ac:dyDescent="0.25"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</row>
    <row r="1018" spans="13:22" x14ac:dyDescent="0.25"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</row>
    <row r="1019" spans="13:22" x14ac:dyDescent="0.25"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</row>
    <row r="1020" spans="13:22" x14ac:dyDescent="0.25"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</row>
    <row r="1021" spans="13:22" x14ac:dyDescent="0.25"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</row>
    <row r="1022" spans="13:22" x14ac:dyDescent="0.25"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</row>
    <row r="1023" spans="13:22" x14ac:dyDescent="0.25"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</row>
    <row r="1024" spans="13:22" x14ac:dyDescent="0.25"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</row>
    <row r="1025" spans="13:22" x14ac:dyDescent="0.25"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</row>
    <row r="1026" spans="13:22" x14ac:dyDescent="0.25"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</row>
    <row r="1027" spans="13:22" x14ac:dyDescent="0.25"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</row>
    <row r="1028" spans="13:22" x14ac:dyDescent="0.25"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</row>
    <row r="1029" spans="13:22" x14ac:dyDescent="0.25"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</row>
    <row r="1030" spans="13:22" x14ac:dyDescent="0.25"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</row>
    <row r="1031" spans="13:22" x14ac:dyDescent="0.25"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</row>
    <row r="1032" spans="13:22" x14ac:dyDescent="0.25"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</row>
    <row r="1033" spans="13:22" x14ac:dyDescent="0.25"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</row>
    <row r="1034" spans="13:22" x14ac:dyDescent="0.25"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</row>
    <row r="1035" spans="13:22" x14ac:dyDescent="0.25"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</row>
    <row r="1036" spans="13:22" x14ac:dyDescent="0.25"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</row>
    <row r="1037" spans="13:22" x14ac:dyDescent="0.25"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</row>
    <row r="1038" spans="13:22" x14ac:dyDescent="0.25"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</row>
    <row r="1039" spans="13:22" x14ac:dyDescent="0.25"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</row>
    <row r="1040" spans="13:22" x14ac:dyDescent="0.25"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</row>
    <row r="1041" spans="13:22" x14ac:dyDescent="0.25"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</row>
    <row r="1042" spans="13:22" x14ac:dyDescent="0.25"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</row>
    <row r="1043" spans="13:22" x14ac:dyDescent="0.25"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</row>
    <row r="1044" spans="13:22" x14ac:dyDescent="0.25"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</row>
    <row r="1045" spans="13:22" x14ac:dyDescent="0.25"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</row>
    <row r="1046" spans="13:22" x14ac:dyDescent="0.25"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</row>
    <row r="1047" spans="13:22" x14ac:dyDescent="0.25"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</row>
    <row r="1048" spans="13:22" x14ac:dyDescent="0.25"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</row>
    <row r="1049" spans="13:22" x14ac:dyDescent="0.25"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</row>
    <row r="1050" spans="13:22" x14ac:dyDescent="0.25"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</row>
    <row r="1051" spans="13:22" x14ac:dyDescent="0.25"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</row>
    <row r="1052" spans="13:22" x14ac:dyDescent="0.25"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</row>
    <row r="1053" spans="13:22" x14ac:dyDescent="0.25"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</row>
    <row r="1054" spans="13:22" x14ac:dyDescent="0.25"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</row>
    <row r="1055" spans="13:22" x14ac:dyDescent="0.25"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</row>
    <row r="1056" spans="13:22" x14ac:dyDescent="0.25"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</row>
    <row r="1057" spans="13:22" x14ac:dyDescent="0.25"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</row>
    <row r="1058" spans="13:22" x14ac:dyDescent="0.25"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</row>
    <row r="1059" spans="13:22" x14ac:dyDescent="0.25"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</row>
    <row r="1060" spans="13:22" x14ac:dyDescent="0.25"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</row>
    <row r="1061" spans="13:22" x14ac:dyDescent="0.25"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</row>
    <row r="1062" spans="13:22" x14ac:dyDescent="0.25"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</row>
    <row r="1063" spans="13:22" x14ac:dyDescent="0.25"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</row>
    <row r="1064" spans="13:22" x14ac:dyDescent="0.25"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</row>
    <row r="1065" spans="13:22" x14ac:dyDescent="0.25"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</row>
    <row r="1066" spans="13:22" x14ac:dyDescent="0.25"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</row>
    <row r="1067" spans="13:22" x14ac:dyDescent="0.25"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</row>
    <row r="1068" spans="13:22" x14ac:dyDescent="0.25"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</row>
    <row r="1069" spans="13:22" x14ac:dyDescent="0.25"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</row>
    <row r="1070" spans="13:22" x14ac:dyDescent="0.25"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</row>
    <row r="1071" spans="13:22" x14ac:dyDescent="0.25"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</row>
    <row r="1072" spans="13:22" x14ac:dyDescent="0.25"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</row>
    <row r="1073" spans="13:22" x14ac:dyDescent="0.25"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</row>
    <row r="1074" spans="13:22" x14ac:dyDescent="0.25"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</row>
    <row r="1075" spans="13:22" x14ac:dyDescent="0.25"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</row>
    <row r="1076" spans="13:22" x14ac:dyDescent="0.25"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</row>
    <row r="1077" spans="13:22" x14ac:dyDescent="0.25"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</row>
    <row r="1078" spans="13:22" x14ac:dyDescent="0.25"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</row>
    <row r="1079" spans="13:22" x14ac:dyDescent="0.25"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</row>
    <row r="1080" spans="13:22" x14ac:dyDescent="0.25"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</row>
    <row r="1081" spans="13:22" x14ac:dyDescent="0.25"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</row>
    <row r="1082" spans="13:22" x14ac:dyDescent="0.25"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</row>
    <row r="1083" spans="13:22" x14ac:dyDescent="0.25"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</row>
    <row r="1084" spans="13:22" x14ac:dyDescent="0.25"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</row>
    <row r="1085" spans="13:22" x14ac:dyDescent="0.25"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</row>
    <row r="1086" spans="13:22" x14ac:dyDescent="0.25"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</row>
    <row r="1087" spans="13:22" x14ac:dyDescent="0.25"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</row>
    <row r="1088" spans="13:22" x14ac:dyDescent="0.25"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</row>
    <row r="1089" spans="13:22" x14ac:dyDescent="0.25"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</row>
    <row r="1090" spans="13:22" x14ac:dyDescent="0.25"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</row>
    <row r="1091" spans="13:22" x14ac:dyDescent="0.25"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</row>
    <row r="1092" spans="13:22" x14ac:dyDescent="0.25"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</row>
    <row r="1093" spans="13:22" x14ac:dyDescent="0.25"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</row>
    <row r="1094" spans="13:22" x14ac:dyDescent="0.25"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</row>
    <row r="1095" spans="13:22" x14ac:dyDescent="0.25"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</row>
    <row r="1096" spans="13:22" x14ac:dyDescent="0.25"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</row>
    <row r="1097" spans="13:22" x14ac:dyDescent="0.25"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</row>
    <row r="1098" spans="13:22" x14ac:dyDescent="0.25"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</row>
    <row r="1099" spans="13:22" x14ac:dyDescent="0.25"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</row>
    <row r="1100" spans="13:22" x14ac:dyDescent="0.25"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</row>
    <row r="1101" spans="13:22" x14ac:dyDescent="0.25"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</row>
    <row r="1102" spans="13:22" x14ac:dyDescent="0.25"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</row>
    <row r="1103" spans="13:22" x14ac:dyDescent="0.25"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</row>
    <row r="1104" spans="13:22" x14ac:dyDescent="0.25"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</row>
    <row r="1105" spans="13:22" x14ac:dyDescent="0.25"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</row>
    <row r="1106" spans="13:22" x14ac:dyDescent="0.25"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</row>
    <row r="1107" spans="13:22" x14ac:dyDescent="0.25"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</row>
    <row r="1108" spans="13:22" x14ac:dyDescent="0.25"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</row>
    <row r="1109" spans="13:22" x14ac:dyDescent="0.25"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</row>
    <row r="1110" spans="13:22" x14ac:dyDescent="0.25"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</row>
    <row r="1111" spans="13:22" x14ac:dyDescent="0.25"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</row>
    <row r="1112" spans="13:22" x14ac:dyDescent="0.25"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</row>
    <row r="1113" spans="13:22" x14ac:dyDescent="0.25"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</row>
    <row r="1114" spans="13:22" x14ac:dyDescent="0.25"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</row>
    <row r="1115" spans="13:22" x14ac:dyDescent="0.25"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</row>
    <row r="1116" spans="13:22" x14ac:dyDescent="0.25"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</row>
    <row r="1117" spans="13:22" x14ac:dyDescent="0.25"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</row>
    <row r="1118" spans="13:22" x14ac:dyDescent="0.25"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</row>
    <row r="1119" spans="13:22" x14ac:dyDescent="0.25"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</row>
    <row r="1120" spans="13:22" x14ac:dyDescent="0.25"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</row>
    <row r="1121" spans="13:22" x14ac:dyDescent="0.25"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</row>
    <row r="1122" spans="13:22" x14ac:dyDescent="0.25"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</row>
    <row r="1123" spans="13:22" x14ac:dyDescent="0.25"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</row>
    <row r="1124" spans="13:22" x14ac:dyDescent="0.25"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</row>
    <row r="1125" spans="13:22" x14ac:dyDescent="0.25"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</row>
    <row r="1126" spans="13:22" x14ac:dyDescent="0.25"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</row>
    <row r="1127" spans="13:22" x14ac:dyDescent="0.25"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</row>
    <row r="1128" spans="13:22" x14ac:dyDescent="0.25"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</row>
    <row r="1129" spans="13:22" x14ac:dyDescent="0.25"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</row>
    <row r="1130" spans="13:22" x14ac:dyDescent="0.25"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</row>
    <row r="1131" spans="13:22" x14ac:dyDescent="0.25"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</row>
    <row r="1132" spans="13:22" x14ac:dyDescent="0.25"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</row>
    <row r="1133" spans="13:22" x14ac:dyDescent="0.25"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</row>
    <row r="1134" spans="13:22" x14ac:dyDescent="0.25"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</row>
    <row r="1135" spans="13:22" x14ac:dyDescent="0.25"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</row>
    <row r="1136" spans="13:22" x14ac:dyDescent="0.25"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</row>
    <row r="1137" spans="13:22" x14ac:dyDescent="0.25"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</row>
    <row r="1138" spans="13:22" x14ac:dyDescent="0.25"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</row>
    <row r="1139" spans="13:22" x14ac:dyDescent="0.25"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</row>
    <row r="1140" spans="13:22" x14ac:dyDescent="0.25"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</row>
    <row r="1141" spans="13:22" x14ac:dyDescent="0.25"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</row>
    <row r="1142" spans="13:22" x14ac:dyDescent="0.25"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</row>
    <row r="1143" spans="13:22" x14ac:dyDescent="0.25"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</row>
    <row r="1144" spans="13:22" x14ac:dyDescent="0.25"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</row>
    <row r="1145" spans="13:22" x14ac:dyDescent="0.25"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</row>
    <row r="1146" spans="13:22" x14ac:dyDescent="0.25"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</row>
    <row r="1147" spans="13:22" x14ac:dyDescent="0.25"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</row>
    <row r="1148" spans="13:22" x14ac:dyDescent="0.25"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</row>
    <row r="1149" spans="13:22" x14ac:dyDescent="0.25"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</row>
    <row r="1150" spans="13:22" x14ac:dyDescent="0.25"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</row>
    <row r="1151" spans="13:22" x14ac:dyDescent="0.25"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</row>
    <row r="1152" spans="13:22" x14ac:dyDescent="0.25"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</row>
    <row r="1153" spans="13:22" x14ac:dyDescent="0.25"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</row>
    <row r="1154" spans="13:22" x14ac:dyDescent="0.25"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</row>
    <row r="1155" spans="13:22" x14ac:dyDescent="0.25"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</row>
    <row r="1156" spans="13:22" x14ac:dyDescent="0.25"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</row>
    <row r="1157" spans="13:22" x14ac:dyDescent="0.25"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</row>
    <row r="1158" spans="13:22" x14ac:dyDescent="0.25"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</row>
    <row r="1159" spans="13:22" x14ac:dyDescent="0.25"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</row>
    <row r="1160" spans="13:22" x14ac:dyDescent="0.25"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</row>
    <row r="1161" spans="13:22" x14ac:dyDescent="0.25"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</row>
    <row r="1162" spans="13:22" x14ac:dyDescent="0.25"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</row>
    <row r="1163" spans="13:22" x14ac:dyDescent="0.25"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</row>
    <row r="1164" spans="13:22" x14ac:dyDescent="0.25"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</row>
    <row r="1165" spans="13:22" x14ac:dyDescent="0.25"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</row>
    <row r="1166" spans="13:22" x14ac:dyDescent="0.25"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</row>
    <row r="1167" spans="13:22" x14ac:dyDescent="0.25"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</row>
    <row r="1168" spans="13:22" x14ac:dyDescent="0.25"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</row>
    <row r="1169" spans="13:22" x14ac:dyDescent="0.25"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</row>
    <row r="1170" spans="13:22" x14ac:dyDescent="0.25"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</row>
    <row r="1171" spans="13:22" x14ac:dyDescent="0.25"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</row>
    <row r="1172" spans="13:22" x14ac:dyDescent="0.25"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</row>
    <row r="1173" spans="13:22" x14ac:dyDescent="0.25"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</row>
    <row r="1174" spans="13:22" x14ac:dyDescent="0.25"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</row>
    <row r="1175" spans="13:22" x14ac:dyDescent="0.25"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</row>
    <row r="1176" spans="13:22" x14ac:dyDescent="0.25"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</row>
    <row r="1177" spans="13:22" x14ac:dyDescent="0.25"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</row>
    <row r="1178" spans="13:22" x14ac:dyDescent="0.25"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</row>
    <row r="1179" spans="13:22" x14ac:dyDescent="0.25"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</row>
    <row r="1180" spans="13:22" x14ac:dyDescent="0.25"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</row>
    <row r="1181" spans="13:22" x14ac:dyDescent="0.25"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</row>
    <row r="1182" spans="13:22" x14ac:dyDescent="0.25"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</row>
    <row r="1183" spans="13:22" x14ac:dyDescent="0.25"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</row>
    <row r="1184" spans="13:22" x14ac:dyDescent="0.25"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</row>
  </sheetData>
  <sortState ref="A62:G74">
    <sortCondition ref="F62:F74"/>
  </sortState>
  <pageMargins left="0.70866141732283472" right="0.70866141732283472" top="0.74803149606299213" bottom="0.74803149606299213" header="0.31496062992125984" footer="0.31496062992125984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758"/>
  <sheetViews>
    <sheetView topLeftCell="A610" workbookViewId="0">
      <selection activeCell="A633" sqref="A633"/>
    </sheetView>
  </sheetViews>
  <sheetFormatPr defaultRowHeight="15" x14ac:dyDescent="0.25"/>
  <cols>
    <col min="2" max="2" width="10.85546875" bestFit="1" customWidth="1"/>
    <col min="3" max="3" width="9.85546875" bestFit="1" customWidth="1"/>
    <col min="4" max="4" width="12.28515625" bestFit="1" customWidth="1"/>
    <col min="5" max="6" width="10.85546875" bestFit="1" customWidth="1"/>
    <col min="7" max="7" width="11" bestFit="1" customWidth="1"/>
    <col min="9" max="10" width="11.85546875" bestFit="1" customWidth="1"/>
    <col min="11" max="11" width="11.42578125" customWidth="1"/>
    <col min="15" max="15" width="10.42578125" bestFit="1" customWidth="1"/>
    <col min="16" max="16" width="9.85546875" bestFit="1" customWidth="1"/>
    <col min="17" max="18" width="10.140625" bestFit="1" customWidth="1"/>
    <col min="19" max="19" width="9.7109375" bestFit="1" customWidth="1"/>
    <col min="20" max="20" width="9.5703125" bestFit="1" customWidth="1"/>
    <col min="51" max="51" width="9.85546875" bestFit="1" customWidth="1"/>
    <col min="52" max="52" width="12.28515625" bestFit="1" customWidth="1"/>
    <col min="53" max="53" width="10.140625" bestFit="1" customWidth="1"/>
    <col min="54" max="54" width="14.85546875" bestFit="1" customWidth="1"/>
    <col min="55" max="55" width="9.85546875" bestFit="1" customWidth="1"/>
    <col min="57" max="57" width="10.42578125" bestFit="1" customWidth="1"/>
    <col min="58" max="59" width="10.5703125" bestFit="1" customWidth="1"/>
  </cols>
  <sheetData>
    <row r="2" spans="1:13" ht="18.75" x14ac:dyDescent="0.3">
      <c r="A2" s="911" t="s">
        <v>896</v>
      </c>
    </row>
    <row r="4" spans="1:13" x14ac:dyDescent="0.25">
      <c r="A4" t="s">
        <v>53</v>
      </c>
      <c r="C4" s="38">
        <v>1</v>
      </c>
      <c r="D4" s="38">
        <f t="shared" ref="D4:M4" si="0">+C4+1</f>
        <v>2</v>
      </c>
      <c r="E4" s="38">
        <f t="shared" si="0"/>
        <v>3</v>
      </c>
      <c r="F4" s="38">
        <f t="shared" si="0"/>
        <v>4</v>
      </c>
      <c r="G4" s="38">
        <f t="shared" si="0"/>
        <v>5</v>
      </c>
      <c r="H4" s="38">
        <f t="shared" si="0"/>
        <v>6</v>
      </c>
      <c r="I4" s="38">
        <f t="shared" si="0"/>
        <v>7</v>
      </c>
      <c r="J4" s="38">
        <f t="shared" si="0"/>
        <v>8</v>
      </c>
      <c r="K4" s="38">
        <f t="shared" si="0"/>
        <v>9</v>
      </c>
      <c r="L4" s="38">
        <f t="shared" si="0"/>
        <v>10</v>
      </c>
      <c r="M4" s="38">
        <f t="shared" si="0"/>
        <v>11</v>
      </c>
    </row>
    <row r="5" spans="1:13" x14ac:dyDescent="0.25">
      <c r="A5" t="s">
        <v>102</v>
      </c>
      <c r="B5" t="s">
        <v>103</v>
      </c>
      <c r="C5" s="94" t="str">
        <f>+$B$6</f>
        <v>Jones E</v>
      </c>
      <c r="D5" s="52" t="str">
        <f>+$B$7</f>
        <v>Fraser B</v>
      </c>
      <c r="E5" s="53" t="str">
        <f>+$B$8</f>
        <v>Kroese I</v>
      </c>
      <c r="F5" s="95" t="str">
        <f>+$B$9</f>
        <v>Theron E</v>
      </c>
      <c r="G5" s="54" t="str">
        <f>+$B$10</f>
        <v>Beneke J</v>
      </c>
      <c r="H5" s="3" t="str">
        <f>+$B$11</f>
        <v>Ebersohn R</v>
      </c>
      <c r="I5" s="55" t="str">
        <f>+$B$12</f>
        <v>Steyn S</v>
      </c>
      <c r="J5" s="922" t="str">
        <f>+$B$13</f>
        <v>Thompson R</v>
      </c>
      <c r="K5" s="33" t="str">
        <f>+$B$14</f>
        <v>Player 9</v>
      </c>
      <c r="L5" s="97" t="str">
        <f>+$B$15</f>
        <v>Player 10</v>
      </c>
      <c r="M5" s="98" t="str">
        <f>+$B$16</f>
        <v>Player 11</v>
      </c>
    </row>
    <row r="6" spans="1:13" x14ac:dyDescent="0.25">
      <c r="A6" s="38">
        <v>1</v>
      </c>
      <c r="B6" s="94" t="s">
        <v>116</v>
      </c>
      <c r="C6" s="50"/>
      <c r="D6" s="26"/>
      <c r="E6" s="32" t="s">
        <v>906</v>
      </c>
      <c r="F6" s="57" t="s">
        <v>903</v>
      </c>
      <c r="G6" s="36"/>
      <c r="H6" s="31" t="s">
        <v>91</v>
      </c>
      <c r="I6" s="58" t="s">
        <v>88</v>
      </c>
      <c r="J6" s="35" t="s">
        <v>85</v>
      </c>
      <c r="K6" s="26"/>
      <c r="L6" s="26"/>
      <c r="M6" s="26"/>
    </row>
    <row r="7" spans="1:13" x14ac:dyDescent="0.25">
      <c r="A7" s="38">
        <f t="shared" ref="A7:A16" si="1">+A6+1</f>
        <v>2</v>
      </c>
      <c r="B7" s="52" t="s">
        <v>118</v>
      </c>
      <c r="C7" s="26"/>
      <c r="D7" s="50"/>
      <c r="E7" s="57" t="s">
        <v>904</v>
      </c>
      <c r="F7" s="31" t="s">
        <v>901</v>
      </c>
      <c r="G7" s="36"/>
      <c r="H7" s="58" t="s">
        <v>89</v>
      </c>
      <c r="I7" s="35" t="s">
        <v>86</v>
      </c>
      <c r="J7" s="26"/>
      <c r="K7" s="26"/>
      <c r="L7" s="26"/>
      <c r="M7" s="26"/>
    </row>
    <row r="8" spans="1:13" x14ac:dyDescent="0.25">
      <c r="A8" s="38">
        <f t="shared" si="1"/>
        <v>3</v>
      </c>
      <c r="B8" s="53" t="s">
        <v>119</v>
      </c>
      <c r="C8" s="32" t="s">
        <v>906</v>
      </c>
      <c r="D8" s="57" t="s">
        <v>904</v>
      </c>
      <c r="E8" s="50"/>
      <c r="F8" s="58" t="s">
        <v>900</v>
      </c>
      <c r="G8" s="36"/>
      <c r="H8" s="35" t="s">
        <v>899</v>
      </c>
      <c r="I8" s="26"/>
      <c r="J8" s="31" t="s">
        <v>902</v>
      </c>
      <c r="K8" s="26"/>
      <c r="L8" s="26"/>
      <c r="M8" s="26"/>
    </row>
    <row r="9" spans="1:13" x14ac:dyDescent="0.25">
      <c r="A9" s="38">
        <f t="shared" si="1"/>
        <v>4</v>
      </c>
      <c r="B9" s="95" t="s">
        <v>120</v>
      </c>
      <c r="C9" s="57" t="s">
        <v>903</v>
      </c>
      <c r="D9" s="31" t="s">
        <v>901</v>
      </c>
      <c r="E9" s="58" t="s">
        <v>900</v>
      </c>
      <c r="F9" s="50"/>
      <c r="G9" s="36"/>
      <c r="H9" s="26"/>
      <c r="I9" s="26"/>
      <c r="J9" s="32" t="s">
        <v>907</v>
      </c>
      <c r="K9" s="26"/>
      <c r="L9" s="26"/>
      <c r="M9" s="26"/>
    </row>
    <row r="10" spans="1:13" x14ac:dyDescent="0.25">
      <c r="A10" s="38">
        <f t="shared" si="1"/>
        <v>5</v>
      </c>
      <c r="B10" s="54" t="s">
        <v>122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5">
      <c r="A11" s="38">
        <f t="shared" si="1"/>
        <v>6</v>
      </c>
      <c r="B11" s="3" t="s">
        <v>123</v>
      </c>
      <c r="C11" s="31" t="s">
        <v>91</v>
      </c>
      <c r="D11" s="58" t="s">
        <v>89</v>
      </c>
      <c r="E11" s="35" t="s">
        <v>899</v>
      </c>
      <c r="F11" s="26"/>
      <c r="G11" s="36"/>
      <c r="H11" s="50"/>
      <c r="I11" s="32" t="s">
        <v>168</v>
      </c>
      <c r="J11" s="26"/>
      <c r="K11" s="26"/>
      <c r="L11" s="26"/>
    </row>
    <row r="12" spans="1:13" x14ac:dyDescent="0.25">
      <c r="A12" s="38">
        <f t="shared" si="1"/>
        <v>7</v>
      </c>
      <c r="B12" s="55" t="s">
        <v>124</v>
      </c>
      <c r="C12" s="58" t="s">
        <v>88</v>
      </c>
      <c r="D12" s="35" t="s">
        <v>86</v>
      </c>
      <c r="E12" s="26"/>
      <c r="F12" s="26"/>
      <c r="G12" s="36"/>
      <c r="H12" s="32" t="s">
        <v>168</v>
      </c>
      <c r="I12" s="50"/>
      <c r="J12" s="57" t="s">
        <v>905</v>
      </c>
      <c r="K12" s="26"/>
      <c r="L12" s="26"/>
    </row>
    <row r="13" spans="1:13" x14ac:dyDescent="0.25">
      <c r="A13" s="38">
        <f t="shared" si="1"/>
        <v>8</v>
      </c>
      <c r="B13" s="922" t="s">
        <v>898</v>
      </c>
      <c r="C13" s="35" t="s">
        <v>85</v>
      </c>
      <c r="D13" s="26"/>
      <c r="E13" s="31" t="s">
        <v>902</v>
      </c>
      <c r="F13" s="32" t="s">
        <v>907</v>
      </c>
      <c r="G13" s="36"/>
      <c r="H13" s="26"/>
      <c r="I13" s="57" t="s">
        <v>905</v>
      </c>
      <c r="J13" s="50"/>
      <c r="K13" s="26"/>
      <c r="L13" s="26"/>
    </row>
    <row r="14" spans="1:13" x14ac:dyDescent="0.25">
      <c r="A14" s="38">
        <f t="shared" si="1"/>
        <v>9</v>
      </c>
      <c r="B14" s="33" t="s">
        <v>891</v>
      </c>
      <c r="C14" s="26"/>
      <c r="D14" s="26"/>
      <c r="E14" s="26"/>
      <c r="F14" s="26"/>
      <c r="G14" s="36"/>
      <c r="H14" s="26"/>
      <c r="I14" s="26"/>
      <c r="J14" s="26"/>
      <c r="K14" s="50"/>
      <c r="L14" s="26"/>
    </row>
    <row r="15" spans="1:13" x14ac:dyDescent="0.25">
      <c r="A15" s="38">
        <f t="shared" si="1"/>
        <v>10</v>
      </c>
      <c r="B15" s="97" t="s">
        <v>204</v>
      </c>
      <c r="C15" s="26"/>
      <c r="D15" s="26"/>
      <c r="E15" s="26"/>
      <c r="F15" s="26"/>
      <c r="G15" s="36"/>
      <c r="H15" s="26"/>
      <c r="I15" s="26"/>
      <c r="J15" s="26"/>
      <c r="K15" s="26"/>
      <c r="L15" s="50"/>
    </row>
    <row r="16" spans="1:13" x14ac:dyDescent="0.25">
      <c r="A16" s="38">
        <f t="shared" si="1"/>
        <v>11</v>
      </c>
      <c r="B16" s="98" t="s">
        <v>205</v>
      </c>
      <c r="C16" s="26"/>
      <c r="D16" s="26"/>
      <c r="E16" s="26"/>
      <c r="F16" s="26"/>
      <c r="G16" s="36"/>
      <c r="H16" s="26"/>
      <c r="I16" s="26"/>
      <c r="J16" s="26"/>
      <c r="K16" s="26"/>
      <c r="L16" s="26"/>
      <c r="M16" s="50"/>
    </row>
    <row r="19" spans="1:13" x14ac:dyDescent="0.25">
      <c r="A19" t="s">
        <v>53</v>
      </c>
      <c r="C19" s="38">
        <v>1</v>
      </c>
      <c r="D19" s="38">
        <f t="shared" ref="D19:M19" si="2">+C19+1</f>
        <v>2</v>
      </c>
      <c r="E19" s="38">
        <f t="shared" si="2"/>
        <v>3</v>
      </c>
      <c r="F19" s="38">
        <f t="shared" si="2"/>
        <v>4</v>
      </c>
      <c r="G19" s="38">
        <f t="shared" si="2"/>
        <v>5</v>
      </c>
      <c r="H19" s="38">
        <f t="shared" si="2"/>
        <v>6</v>
      </c>
      <c r="I19" s="38">
        <f t="shared" si="2"/>
        <v>7</v>
      </c>
      <c r="J19" s="38">
        <f t="shared" si="2"/>
        <v>8</v>
      </c>
      <c r="K19" s="38">
        <f t="shared" si="2"/>
        <v>9</v>
      </c>
      <c r="L19" s="38">
        <f t="shared" si="2"/>
        <v>10</v>
      </c>
      <c r="M19" s="38">
        <f t="shared" si="2"/>
        <v>11</v>
      </c>
    </row>
    <row r="20" spans="1:13" x14ac:dyDescent="0.25">
      <c r="A20" t="s">
        <v>102</v>
      </c>
      <c r="B20" t="s">
        <v>103</v>
      </c>
      <c r="C20" s="94" t="str">
        <f>+$B$6</f>
        <v>Jones E</v>
      </c>
      <c r="D20" s="52" t="str">
        <f>+$B$7</f>
        <v>Fraser B</v>
      </c>
      <c r="E20" s="53" t="str">
        <f>+$B$8</f>
        <v>Kroese I</v>
      </c>
      <c r="F20" s="95" t="str">
        <f>+$B$9</f>
        <v>Theron E</v>
      </c>
      <c r="G20" s="54" t="str">
        <f>+$B$10</f>
        <v>Beneke J</v>
      </c>
      <c r="H20" s="3" t="str">
        <f>+$B$11</f>
        <v>Ebersohn R</v>
      </c>
      <c r="I20" s="55" t="str">
        <f>+$B$12</f>
        <v>Steyn S</v>
      </c>
      <c r="J20" s="922" t="str">
        <f>+$B$13</f>
        <v>Thompson R</v>
      </c>
      <c r="K20" s="33" t="str">
        <f>+$B$14</f>
        <v>Player 9</v>
      </c>
      <c r="L20" s="97" t="str">
        <f>+$B$15</f>
        <v>Player 10</v>
      </c>
      <c r="M20" s="98" t="str">
        <f>+$B$16</f>
        <v>Player 11</v>
      </c>
    </row>
    <row r="21" spans="1:13" x14ac:dyDescent="0.25">
      <c r="A21" t="s">
        <v>125</v>
      </c>
      <c r="B21" t="s">
        <v>126</v>
      </c>
      <c r="C21" s="35" t="s">
        <v>85</v>
      </c>
      <c r="D21" s="35" t="s">
        <v>86</v>
      </c>
      <c r="E21" s="35" t="s">
        <v>899</v>
      </c>
      <c r="F21" s="45" t="s">
        <v>101</v>
      </c>
      <c r="G21" s="36"/>
      <c r="H21" s="35" t="s">
        <v>899</v>
      </c>
      <c r="I21" s="35" t="s">
        <v>86</v>
      </c>
      <c r="J21" s="35" t="s">
        <v>85</v>
      </c>
    </row>
    <row r="22" spans="1:13" x14ac:dyDescent="0.25">
      <c r="A22" t="s">
        <v>126</v>
      </c>
      <c r="B22" t="s">
        <v>127</v>
      </c>
      <c r="C22" s="100" t="s">
        <v>101</v>
      </c>
      <c r="D22" s="100" t="s">
        <v>101</v>
      </c>
      <c r="E22" s="100" t="s">
        <v>101</v>
      </c>
      <c r="F22" s="100" t="s">
        <v>101</v>
      </c>
      <c r="G22" s="36"/>
      <c r="H22" s="100" t="s">
        <v>101</v>
      </c>
      <c r="I22" s="100" t="s">
        <v>101</v>
      </c>
      <c r="J22" s="100" t="s">
        <v>101</v>
      </c>
    </row>
    <row r="23" spans="1:13" x14ac:dyDescent="0.25">
      <c r="A23" t="s">
        <v>127</v>
      </c>
      <c r="B23" t="s">
        <v>128</v>
      </c>
      <c r="C23" s="58" t="s">
        <v>88</v>
      </c>
      <c r="D23" s="58" t="s">
        <v>89</v>
      </c>
      <c r="E23" s="58" t="s">
        <v>900</v>
      </c>
      <c r="F23" s="58" t="s">
        <v>900</v>
      </c>
      <c r="G23" s="36"/>
      <c r="H23" s="58" t="s">
        <v>89</v>
      </c>
      <c r="I23" s="58" t="s">
        <v>88</v>
      </c>
      <c r="J23" s="45" t="s">
        <v>101</v>
      </c>
    </row>
    <row r="24" spans="1:13" x14ac:dyDescent="0.25">
      <c r="A24" t="s">
        <v>128</v>
      </c>
      <c r="B24" t="s">
        <v>129</v>
      </c>
      <c r="C24" s="100" t="s">
        <v>101</v>
      </c>
      <c r="D24" s="100" t="s">
        <v>101</v>
      </c>
      <c r="E24" s="100" t="s">
        <v>101</v>
      </c>
      <c r="F24" s="100" t="s">
        <v>101</v>
      </c>
      <c r="G24" s="36"/>
      <c r="H24" s="100" t="s">
        <v>101</v>
      </c>
      <c r="I24" s="100" t="s">
        <v>101</v>
      </c>
      <c r="J24" s="100" t="s">
        <v>101</v>
      </c>
    </row>
    <row r="25" spans="1:13" x14ac:dyDescent="0.25">
      <c r="A25" t="s">
        <v>129</v>
      </c>
      <c r="B25" t="s">
        <v>130</v>
      </c>
      <c r="C25" s="31" t="s">
        <v>91</v>
      </c>
      <c r="D25" s="31" t="s">
        <v>901</v>
      </c>
      <c r="E25" s="31" t="s">
        <v>902</v>
      </c>
      <c r="F25" s="31" t="s">
        <v>901</v>
      </c>
      <c r="G25" s="36"/>
      <c r="H25" s="31" t="s">
        <v>91</v>
      </c>
      <c r="I25" s="45" t="s">
        <v>101</v>
      </c>
      <c r="J25" s="31" t="s">
        <v>902</v>
      </c>
    </row>
    <row r="26" spans="1:13" x14ac:dyDescent="0.25">
      <c r="A26" t="s">
        <v>130</v>
      </c>
      <c r="B26" t="s">
        <v>131</v>
      </c>
      <c r="C26" s="100" t="s">
        <v>101</v>
      </c>
      <c r="D26" s="100" t="s">
        <v>101</v>
      </c>
      <c r="E26" s="100" t="s">
        <v>101</v>
      </c>
      <c r="F26" s="100" t="s">
        <v>101</v>
      </c>
      <c r="G26" s="36"/>
      <c r="H26" s="100" t="s">
        <v>101</v>
      </c>
      <c r="I26" s="100" t="s">
        <v>101</v>
      </c>
      <c r="J26" s="100" t="s">
        <v>101</v>
      </c>
    </row>
    <row r="27" spans="1:13" x14ac:dyDescent="0.25">
      <c r="A27" t="s">
        <v>131</v>
      </c>
      <c r="B27" t="s">
        <v>132</v>
      </c>
      <c r="C27" s="57" t="s">
        <v>903</v>
      </c>
      <c r="D27" s="57" t="s">
        <v>904</v>
      </c>
      <c r="E27" s="57" t="s">
        <v>904</v>
      </c>
      <c r="F27" s="57" t="s">
        <v>903</v>
      </c>
      <c r="G27" s="36"/>
      <c r="H27" s="45" t="s">
        <v>101</v>
      </c>
      <c r="I27" s="57" t="s">
        <v>905</v>
      </c>
      <c r="J27" s="57" t="s">
        <v>905</v>
      </c>
    </row>
    <row r="28" spans="1:13" x14ac:dyDescent="0.25">
      <c r="A28" t="s">
        <v>132</v>
      </c>
      <c r="B28" t="s">
        <v>133</v>
      </c>
      <c r="C28" s="100" t="s">
        <v>101</v>
      </c>
      <c r="D28" s="100" t="s">
        <v>101</v>
      </c>
      <c r="E28" s="100" t="s">
        <v>101</v>
      </c>
      <c r="F28" s="100" t="s">
        <v>101</v>
      </c>
      <c r="G28" s="36"/>
      <c r="H28" s="100" t="s">
        <v>101</v>
      </c>
      <c r="I28" s="100" t="s">
        <v>101</v>
      </c>
      <c r="J28" s="100" t="s">
        <v>101</v>
      </c>
    </row>
    <row r="29" spans="1:13" x14ac:dyDescent="0.25">
      <c r="A29" t="s">
        <v>133</v>
      </c>
      <c r="B29" t="s">
        <v>134</v>
      </c>
      <c r="C29" s="32" t="s">
        <v>906</v>
      </c>
      <c r="D29" s="45" t="s">
        <v>101</v>
      </c>
      <c r="E29" s="32" t="s">
        <v>906</v>
      </c>
      <c r="F29" s="32" t="s">
        <v>907</v>
      </c>
      <c r="G29" s="36"/>
      <c r="H29" s="32" t="s">
        <v>168</v>
      </c>
      <c r="I29" s="32" t="s">
        <v>168</v>
      </c>
      <c r="J29" s="32" t="s">
        <v>907</v>
      </c>
    </row>
    <row r="30" spans="1:13" x14ac:dyDescent="0.25">
      <c r="A30" t="s">
        <v>134</v>
      </c>
      <c r="B30" t="s">
        <v>135</v>
      </c>
      <c r="C30" s="100" t="s">
        <v>101</v>
      </c>
      <c r="D30" s="100" t="s">
        <v>101</v>
      </c>
      <c r="E30" s="100" t="s">
        <v>101</v>
      </c>
      <c r="F30" s="100" t="s">
        <v>101</v>
      </c>
      <c r="G30" s="36"/>
      <c r="H30" s="100" t="s">
        <v>101</v>
      </c>
      <c r="I30" s="100" t="s">
        <v>101</v>
      </c>
      <c r="J30" s="100" t="s">
        <v>101</v>
      </c>
    </row>
    <row r="31" spans="1:13" x14ac:dyDescent="0.25">
      <c r="A31" t="s">
        <v>135</v>
      </c>
      <c r="B31" t="s">
        <v>206</v>
      </c>
      <c r="C31" s="26" t="s">
        <v>100</v>
      </c>
      <c r="D31" s="26" t="s">
        <v>100</v>
      </c>
      <c r="E31" s="26" t="s">
        <v>100</v>
      </c>
      <c r="F31" s="26" t="s">
        <v>100</v>
      </c>
      <c r="G31" s="36"/>
      <c r="H31" s="26" t="s">
        <v>100</v>
      </c>
      <c r="I31" s="26" t="s">
        <v>100</v>
      </c>
      <c r="J31" s="26" t="s">
        <v>100</v>
      </c>
    </row>
    <row r="33" spans="1:13" ht="18.75" x14ac:dyDescent="0.3">
      <c r="A33" s="911" t="s">
        <v>1005</v>
      </c>
    </row>
    <row r="35" spans="1:13" x14ac:dyDescent="0.25">
      <c r="A35" t="s">
        <v>53</v>
      </c>
      <c r="C35" s="38">
        <v>1</v>
      </c>
      <c r="D35" s="38">
        <f t="shared" ref="D35:M35" si="3">+C35+1</f>
        <v>2</v>
      </c>
      <c r="E35" s="38">
        <f t="shared" si="3"/>
        <v>3</v>
      </c>
      <c r="F35" s="38">
        <f t="shared" si="3"/>
        <v>4</v>
      </c>
      <c r="G35" s="38">
        <f t="shared" si="3"/>
        <v>5</v>
      </c>
      <c r="H35" s="38">
        <f t="shared" si="3"/>
        <v>6</v>
      </c>
      <c r="I35" s="38">
        <f t="shared" si="3"/>
        <v>7</v>
      </c>
      <c r="J35" s="38">
        <f t="shared" si="3"/>
        <v>8</v>
      </c>
      <c r="K35" s="38">
        <f t="shared" si="3"/>
        <v>9</v>
      </c>
      <c r="L35" s="38">
        <f t="shared" si="3"/>
        <v>10</v>
      </c>
      <c r="M35" s="38">
        <f t="shared" si="3"/>
        <v>11</v>
      </c>
    </row>
    <row r="36" spans="1:13" x14ac:dyDescent="0.25">
      <c r="A36" t="s">
        <v>102</v>
      </c>
      <c r="B36" t="s">
        <v>103</v>
      </c>
      <c r="C36" s="94" t="str">
        <f>+$B$6</f>
        <v>Jones E</v>
      </c>
      <c r="D36" s="52" t="str">
        <f>+$B$7</f>
        <v>Fraser B</v>
      </c>
      <c r="E36" s="53" t="str">
        <f>+$B$8</f>
        <v>Kroese I</v>
      </c>
      <c r="F36" s="95" t="str">
        <f>+$B$9</f>
        <v>Theron E</v>
      </c>
      <c r="G36" s="54" t="str">
        <f>+$B$10</f>
        <v>Beneke J</v>
      </c>
      <c r="H36" s="3" t="str">
        <f>+$B$11</f>
        <v>Ebersohn R</v>
      </c>
      <c r="I36" s="55" t="str">
        <f>+$B$12</f>
        <v>Steyn S</v>
      </c>
      <c r="J36" s="922" t="str">
        <f>+$B$13</f>
        <v>Thompson R</v>
      </c>
      <c r="K36" s="33" t="str">
        <f>+$B$14</f>
        <v>Player 9</v>
      </c>
      <c r="L36" s="97" t="str">
        <f>+$B$15</f>
        <v>Player 10</v>
      </c>
      <c r="M36" s="98" t="str">
        <f>+$B$16</f>
        <v>Player 11</v>
      </c>
    </row>
    <row r="37" spans="1:13" x14ac:dyDescent="0.25">
      <c r="A37" t="s">
        <v>125</v>
      </c>
      <c r="B37" t="s">
        <v>126</v>
      </c>
      <c r="C37" s="922" t="str">
        <f>+$B$13</f>
        <v>Thompson R</v>
      </c>
      <c r="D37" s="55" t="str">
        <f>+$B$12</f>
        <v>Steyn S</v>
      </c>
      <c r="E37" s="3" t="str">
        <f>+$B$11</f>
        <v>Ebersohn R</v>
      </c>
      <c r="F37" s="45" t="s">
        <v>101</v>
      </c>
      <c r="G37" s="36"/>
      <c r="H37" s="53" t="str">
        <f>+$B$8</f>
        <v>Kroese I</v>
      </c>
      <c r="I37" s="52" t="str">
        <f>+$B$7</f>
        <v>Fraser B</v>
      </c>
      <c r="J37" s="94" t="str">
        <f>+$B$6</f>
        <v>Jones E</v>
      </c>
    </row>
    <row r="38" spans="1:13" x14ac:dyDescent="0.25">
      <c r="A38" t="s">
        <v>126</v>
      </c>
      <c r="B38" t="s">
        <v>127</v>
      </c>
      <c r="C38" s="100" t="s">
        <v>101</v>
      </c>
      <c r="D38" s="100" t="s">
        <v>101</v>
      </c>
      <c r="E38" s="100" t="s">
        <v>101</v>
      </c>
      <c r="F38" s="100" t="s">
        <v>101</v>
      </c>
      <c r="G38" s="36"/>
      <c r="H38" s="100" t="s">
        <v>101</v>
      </c>
      <c r="I38" s="100" t="s">
        <v>101</v>
      </c>
      <c r="J38" s="100" t="s">
        <v>101</v>
      </c>
    </row>
    <row r="39" spans="1:13" x14ac:dyDescent="0.25">
      <c r="A39" t="s">
        <v>127</v>
      </c>
      <c r="B39" t="s">
        <v>128</v>
      </c>
      <c r="C39" s="55" t="str">
        <f>+$B$12</f>
        <v>Steyn S</v>
      </c>
      <c r="D39" s="3" t="str">
        <f>+$B$11</f>
        <v>Ebersohn R</v>
      </c>
      <c r="E39" s="95" t="str">
        <f>+$B$9</f>
        <v>Theron E</v>
      </c>
      <c r="F39" s="53" t="str">
        <f>+$B$8</f>
        <v>Kroese I</v>
      </c>
      <c r="G39" s="36"/>
      <c r="H39" s="52" t="str">
        <f>+$B$7</f>
        <v>Fraser B</v>
      </c>
      <c r="I39" s="94" t="str">
        <f>+$B$6</f>
        <v>Jones E</v>
      </c>
      <c r="J39" s="45" t="s">
        <v>101</v>
      </c>
    </row>
    <row r="40" spans="1:13" x14ac:dyDescent="0.25">
      <c r="A40" t="s">
        <v>128</v>
      </c>
      <c r="B40" t="s">
        <v>129</v>
      </c>
      <c r="C40" s="100" t="s">
        <v>101</v>
      </c>
      <c r="D40" s="100" t="s">
        <v>101</v>
      </c>
      <c r="E40" s="100" t="s">
        <v>101</v>
      </c>
      <c r="F40" s="100" t="s">
        <v>101</v>
      </c>
      <c r="G40" s="36"/>
      <c r="H40" s="100" t="s">
        <v>101</v>
      </c>
      <c r="I40" s="100" t="s">
        <v>101</v>
      </c>
      <c r="J40" s="100" t="s">
        <v>101</v>
      </c>
    </row>
    <row r="41" spans="1:13" x14ac:dyDescent="0.25">
      <c r="A41" t="s">
        <v>129</v>
      </c>
      <c r="B41" t="s">
        <v>130</v>
      </c>
      <c r="C41" s="3" t="str">
        <f>+$B$11</f>
        <v>Ebersohn R</v>
      </c>
      <c r="D41" s="95" t="str">
        <f>+$B$9</f>
        <v>Theron E</v>
      </c>
      <c r="E41" s="922" t="str">
        <f>+$B$13</f>
        <v>Thompson R</v>
      </c>
      <c r="F41" s="52" t="str">
        <f>+$B$7</f>
        <v>Fraser B</v>
      </c>
      <c r="G41" s="36"/>
      <c r="H41" s="94" t="str">
        <f>+$B$6</f>
        <v>Jones E</v>
      </c>
      <c r="I41" s="45" t="s">
        <v>101</v>
      </c>
      <c r="J41" s="53" t="str">
        <f>+$B$8</f>
        <v>Kroese I</v>
      </c>
    </row>
    <row r="42" spans="1:13" x14ac:dyDescent="0.25">
      <c r="A42" t="s">
        <v>130</v>
      </c>
      <c r="B42" t="s">
        <v>131</v>
      </c>
      <c r="C42" s="100" t="s">
        <v>101</v>
      </c>
      <c r="D42" s="100" t="s">
        <v>101</v>
      </c>
      <c r="E42" s="100" t="s">
        <v>101</v>
      </c>
      <c r="F42" s="100" t="s">
        <v>101</v>
      </c>
      <c r="G42" s="36"/>
      <c r="H42" s="100" t="s">
        <v>101</v>
      </c>
      <c r="I42" s="100" t="s">
        <v>101</v>
      </c>
      <c r="J42" s="100" t="s">
        <v>101</v>
      </c>
    </row>
    <row r="43" spans="1:13" x14ac:dyDescent="0.25">
      <c r="A43" t="s">
        <v>131</v>
      </c>
      <c r="B43" t="s">
        <v>132</v>
      </c>
      <c r="C43" s="95" t="str">
        <f>+$B$9</f>
        <v>Theron E</v>
      </c>
      <c r="D43" s="53" t="str">
        <f>+$B$8</f>
        <v>Kroese I</v>
      </c>
      <c r="E43" s="52" t="str">
        <f>+$B$7</f>
        <v>Fraser B</v>
      </c>
      <c r="F43" s="94" t="str">
        <f>+$B$6</f>
        <v>Jones E</v>
      </c>
      <c r="G43" s="36"/>
      <c r="H43" s="45" t="s">
        <v>101</v>
      </c>
      <c r="I43" s="922" t="str">
        <f>+$B$13</f>
        <v>Thompson R</v>
      </c>
      <c r="J43" s="55" t="str">
        <f>+$B$12</f>
        <v>Steyn S</v>
      </c>
    </row>
    <row r="44" spans="1:13" x14ac:dyDescent="0.25">
      <c r="A44" t="s">
        <v>132</v>
      </c>
      <c r="B44" t="s">
        <v>133</v>
      </c>
      <c r="C44" s="100" t="s">
        <v>101</v>
      </c>
      <c r="D44" s="100" t="s">
        <v>101</v>
      </c>
      <c r="E44" s="100" t="s">
        <v>101</v>
      </c>
      <c r="F44" s="100" t="s">
        <v>101</v>
      </c>
      <c r="G44" s="36"/>
      <c r="H44" s="100" t="s">
        <v>101</v>
      </c>
      <c r="I44" s="100" t="s">
        <v>101</v>
      </c>
      <c r="J44" s="100" t="s">
        <v>101</v>
      </c>
    </row>
    <row r="45" spans="1:13" x14ac:dyDescent="0.25">
      <c r="A45" t="s">
        <v>133</v>
      </c>
      <c r="B45" t="s">
        <v>134</v>
      </c>
      <c r="C45" s="53" t="str">
        <f>+$B$8</f>
        <v>Kroese I</v>
      </c>
      <c r="D45" s="45" t="s">
        <v>101</v>
      </c>
      <c r="E45" s="94" t="str">
        <f>+$B$6</f>
        <v>Jones E</v>
      </c>
      <c r="F45" s="922" t="str">
        <f>+$B$13</f>
        <v>Thompson R</v>
      </c>
      <c r="G45" s="36"/>
      <c r="H45" s="55" t="str">
        <f>+$B$12</f>
        <v>Steyn S</v>
      </c>
      <c r="I45" s="3" t="str">
        <f>+$B$11</f>
        <v>Ebersohn R</v>
      </c>
      <c r="J45" s="95" t="str">
        <f>+$B$9</f>
        <v>Theron E</v>
      </c>
    </row>
    <row r="46" spans="1:13" x14ac:dyDescent="0.25">
      <c r="A46" t="s">
        <v>134</v>
      </c>
      <c r="B46" t="s">
        <v>135</v>
      </c>
      <c r="C46" s="100" t="s">
        <v>101</v>
      </c>
      <c r="D46" s="100" t="s">
        <v>101</v>
      </c>
      <c r="E46" s="100" t="s">
        <v>101</v>
      </c>
      <c r="F46" s="100" t="s">
        <v>101</v>
      </c>
      <c r="G46" s="36"/>
      <c r="H46" s="100" t="s">
        <v>101</v>
      </c>
      <c r="I46" s="100" t="s">
        <v>101</v>
      </c>
      <c r="J46" s="100" t="s">
        <v>101</v>
      </c>
    </row>
    <row r="47" spans="1:13" x14ac:dyDescent="0.25">
      <c r="A47" t="s">
        <v>135</v>
      </c>
      <c r="B47" t="s">
        <v>206</v>
      </c>
      <c r="C47" s="26" t="s">
        <v>100</v>
      </c>
      <c r="D47" s="26" t="s">
        <v>100</v>
      </c>
      <c r="E47" s="26" t="s">
        <v>100</v>
      </c>
      <c r="F47" s="26" t="s">
        <v>100</v>
      </c>
      <c r="G47" s="36"/>
      <c r="H47" s="26" t="s">
        <v>100</v>
      </c>
      <c r="I47" s="26" t="s">
        <v>100</v>
      </c>
      <c r="J47" s="26" t="s">
        <v>100</v>
      </c>
    </row>
    <row r="49" spans="1:7" ht="18.75" x14ac:dyDescent="0.3">
      <c r="A49" s="911" t="s">
        <v>1006</v>
      </c>
    </row>
    <row r="51" spans="1:7" x14ac:dyDescent="0.25">
      <c r="A51" t="s">
        <v>908</v>
      </c>
    </row>
    <row r="52" spans="1:7" x14ac:dyDescent="0.25">
      <c r="A52" t="s">
        <v>207</v>
      </c>
    </row>
    <row r="53" spans="1:7" x14ac:dyDescent="0.25">
      <c r="A53" t="s">
        <v>208</v>
      </c>
    </row>
    <row r="55" spans="1:7" ht="18.75" x14ac:dyDescent="0.3">
      <c r="A55" s="911" t="s">
        <v>991</v>
      </c>
    </row>
    <row r="57" spans="1:7" x14ac:dyDescent="0.25">
      <c r="A57" t="s">
        <v>209</v>
      </c>
      <c r="F57" t="s">
        <v>115</v>
      </c>
    </row>
    <row r="58" spans="1:7" x14ac:dyDescent="0.25">
      <c r="A58" s="1" t="s">
        <v>1</v>
      </c>
      <c r="B58" s="1" t="s">
        <v>2</v>
      </c>
      <c r="C58" s="46" t="s">
        <v>55</v>
      </c>
      <c r="D58" s="46" t="s">
        <v>56</v>
      </c>
      <c r="E58" s="42" t="s">
        <v>53</v>
      </c>
      <c r="F58" s="2" t="s">
        <v>64</v>
      </c>
      <c r="G58" s="2" t="s">
        <v>269</v>
      </c>
    </row>
    <row r="59" spans="1:7" x14ac:dyDescent="0.25">
      <c r="A59" s="28" t="s">
        <v>27</v>
      </c>
      <c r="B59" s="8" t="s">
        <v>28</v>
      </c>
      <c r="C59" s="109">
        <v>175</v>
      </c>
      <c r="D59" s="93"/>
      <c r="E59" s="45" t="s">
        <v>59</v>
      </c>
      <c r="F59" s="49">
        <v>5.3333000000000004</v>
      </c>
      <c r="G59" s="38">
        <v>7</v>
      </c>
    </row>
    <row r="60" spans="1:7" x14ac:dyDescent="0.25">
      <c r="A60" s="20" t="s">
        <v>18</v>
      </c>
      <c r="B60" s="13" t="s">
        <v>19</v>
      </c>
      <c r="C60" s="39">
        <v>300</v>
      </c>
      <c r="D60" s="39">
        <v>300</v>
      </c>
      <c r="E60" s="4" t="s">
        <v>54</v>
      </c>
      <c r="F60" s="49">
        <v>5.7443999999999997</v>
      </c>
      <c r="G60" s="38">
        <v>6</v>
      </c>
    </row>
    <row r="61" spans="1:7" x14ac:dyDescent="0.25">
      <c r="A61" s="7" t="s">
        <v>29</v>
      </c>
      <c r="B61" s="13" t="s">
        <v>30</v>
      </c>
      <c r="C61" s="92">
        <v>300</v>
      </c>
      <c r="D61" s="39">
        <v>300</v>
      </c>
      <c r="E61" s="4" t="s">
        <v>54</v>
      </c>
      <c r="F61" s="49">
        <v>5.8944000000000001</v>
      </c>
      <c r="G61" s="38">
        <v>6</v>
      </c>
    </row>
    <row r="62" spans="1:7" x14ac:dyDescent="0.25">
      <c r="A62" s="17" t="s">
        <v>46</v>
      </c>
      <c r="B62" s="13" t="s">
        <v>47</v>
      </c>
      <c r="C62" s="39">
        <v>300</v>
      </c>
      <c r="D62" s="39">
        <v>300</v>
      </c>
      <c r="E62" s="4" t="s">
        <v>54</v>
      </c>
      <c r="F62" s="49">
        <v>6.0110999999999999</v>
      </c>
      <c r="G62" s="38">
        <v>6</v>
      </c>
    </row>
    <row r="63" spans="1:7" x14ac:dyDescent="0.25">
      <c r="A63" s="15" t="s">
        <v>3</v>
      </c>
      <c r="B63" s="6" t="s">
        <v>4</v>
      </c>
      <c r="C63" s="43"/>
      <c r="D63" s="39">
        <v>200</v>
      </c>
      <c r="E63" s="44" t="s">
        <v>54</v>
      </c>
      <c r="F63" s="49">
        <v>6.1666999999999996</v>
      </c>
      <c r="G63" s="38">
        <v>8</v>
      </c>
    </row>
    <row r="64" spans="1:7" x14ac:dyDescent="0.25">
      <c r="A64" s="7" t="s">
        <v>12</v>
      </c>
      <c r="B64" s="13" t="s">
        <v>13</v>
      </c>
      <c r="C64" s="39">
        <v>300</v>
      </c>
      <c r="D64" s="39">
        <v>300</v>
      </c>
      <c r="E64" s="4" t="s">
        <v>54</v>
      </c>
      <c r="F64" s="49">
        <v>6.6666999999999996</v>
      </c>
      <c r="G64" s="38">
        <v>7</v>
      </c>
    </row>
    <row r="65" spans="1:13" x14ac:dyDescent="0.25">
      <c r="A65" s="22" t="s">
        <v>44</v>
      </c>
      <c r="B65" s="6" t="s">
        <v>45</v>
      </c>
      <c r="C65" s="39">
        <v>300</v>
      </c>
      <c r="D65" s="39">
        <v>300</v>
      </c>
      <c r="E65" s="4" t="s">
        <v>54</v>
      </c>
      <c r="F65" s="49">
        <v>7.0888999999999998</v>
      </c>
      <c r="G65" s="38">
        <v>7</v>
      </c>
    </row>
    <row r="66" spans="1:13" x14ac:dyDescent="0.25">
      <c r="A66" s="22" t="s">
        <v>909</v>
      </c>
      <c r="B66" s="6" t="s">
        <v>910</v>
      </c>
      <c r="C66" s="48">
        <v>175</v>
      </c>
      <c r="D66" s="9"/>
      <c r="E66" s="45" t="s">
        <v>59</v>
      </c>
      <c r="F66" s="49">
        <v>8</v>
      </c>
      <c r="G66" s="38">
        <v>8</v>
      </c>
    </row>
    <row r="67" spans="1:13" s="26" customFormat="1" x14ac:dyDescent="0.25">
      <c r="A67" s="916"/>
      <c r="B67" s="916"/>
      <c r="C67" s="924"/>
      <c r="D67" s="924"/>
      <c r="E67" s="111"/>
      <c r="F67" s="558"/>
      <c r="G67" s="114"/>
    </row>
    <row r="69" spans="1:13" ht="18.75" x14ac:dyDescent="0.3">
      <c r="A69" s="911" t="s">
        <v>992</v>
      </c>
    </row>
    <row r="71" spans="1:13" x14ac:dyDescent="0.25">
      <c r="A71" t="s">
        <v>53</v>
      </c>
      <c r="C71" s="38">
        <v>1</v>
      </c>
      <c r="D71" s="38">
        <f t="shared" ref="D71:M71" si="4">+C71+1</f>
        <v>2</v>
      </c>
      <c r="E71" s="38">
        <f t="shared" si="4"/>
        <v>3</v>
      </c>
      <c r="F71" s="38">
        <f t="shared" si="4"/>
        <v>4</v>
      </c>
      <c r="G71" s="38">
        <f t="shared" si="4"/>
        <v>5</v>
      </c>
      <c r="H71" s="38">
        <f t="shared" si="4"/>
        <v>6</v>
      </c>
      <c r="I71" s="38">
        <f t="shared" si="4"/>
        <v>7</v>
      </c>
      <c r="J71" s="38">
        <f t="shared" si="4"/>
        <v>8</v>
      </c>
      <c r="K71" s="38">
        <f t="shared" si="4"/>
        <v>9</v>
      </c>
      <c r="L71" s="38">
        <f t="shared" si="4"/>
        <v>10</v>
      </c>
      <c r="M71" s="38">
        <f t="shared" si="4"/>
        <v>11</v>
      </c>
    </row>
    <row r="72" spans="1:13" x14ac:dyDescent="0.25">
      <c r="A72" t="s">
        <v>200</v>
      </c>
      <c r="B72" t="s">
        <v>103</v>
      </c>
      <c r="C72" s="94" t="str">
        <f>+$B$6</f>
        <v>Jones E</v>
      </c>
      <c r="D72" s="52" t="str">
        <f>+$B$7</f>
        <v>Fraser B</v>
      </c>
      <c r="E72" s="53" t="str">
        <f>+$B$8</f>
        <v>Kroese I</v>
      </c>
      <c r="F72" s="95" t="str">
        <f>+$B$9</f>
        <v>Theron E</v>
      </c>
      <c r="G72" s="54" t="str">
        <f>+$B$10</f>
        <v>Beneke J</v>
      </c>
      <c r="H72" s="3" t="str">
        <f>+$B$11</f>
        <v>Ebersohn R</v>
      </c>
      <c r="I72" s="55" t="str">
        <f>+$B$12</f>
        <v>Steyn S</v>
      </c>
      <c r="J72" s="56" t="str">
        <f>+$B$13</f>
        <v>Thompson R</v>
      </c>
      <c r="K72" s="33" t="str">
        <f>+$B$14</f>
        <v>Player 9</v>
      </c>
      <c r="L72" s="97" t="str">
        <f>+$B$15</f>
        <v>Player 10</v>
      </c>
      <c r="M72" s="98" t="str">
        <f>+$B$16</f>
        <v>Player 11</v>
      </c>
    </row>
    <row r="73" spans="1:13" x14ac:dyDescent="0.25">
      <c r="A73" s="38">
        <v>1</v>
      </c>
      <c r="B73" s="94" t="str">
        <f>+$B$6</f>
        <v>Jones E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x14ac:dyDescent="0.25">
      <c r="A74" s="38">
        <f t="shared" ref="A74:A83" si="5">+A73+1</f>
        <v>2</v>
      </c>
      <c r="B74" s="52" t="str">
        <f>+$B$7</f>
        <v>Fraser B</v>
      </c>
      <c r="C74" s="36"/>
      <c r="D74" s="50"/>
      <c r="E74" s="31" t="s">
        <v>191</v>
      </c>
      <c r="F74" s="35" t="s">
        <v>188</v>
      </c>
      <c r="G74" s="105" t="s">
        <v>185</v>
      </c>
      <c r="H74" s="32" t="s">
        <v>182</v>
      </c>
      <c r="I74" s="99" t="s">
        <v>179</v>
      </c>
      <c r="J74" s="36"/>
      <c r="K74" s="26"/>
      <c r="L74" s="26"/>
      <c r="M74" s="26"/>
    </row>
    <row r="75" spans="1:13" x14ac:dyDescent="0.25">
      <c r="A75" s="38">
        <f t="shared" si="5"/>
        <v>3</v>
      </c>
      <c r="B75" s="53" t="str">
        <f>+$B$8</f>
        <v>Kroese I</v>
      </c>
      <c r="C75" s="36"/>
      <c r="D75" s="31" t="s">
        <v>191</v>
      </c>
      <c r="E75" s="50"/>
      <c r="F75" s="105" t="s">
        <v>186</v>
      </c>
      <c r="G75" s="32" t="s">
        <v>183</v>
      </c>
      <c r="H75" s="99" t="s">
        <v>180</v>
      </c>
      <c r="I75" s="35" t="s">
        <v>189</v>
      </c>
      <c r="J75" s="36"/>
      <c r="K75" s="26"/>
      <c r="L75" s="26"/>
      <c r="M75" s="26"/>
    </row>
    <row r="76" spans="1:13" x14ac:dyDescent="0.25">
      <c r="A76" s="38">
        <f t="shared" si="5"/>
        <v>4</v>
      </c>
      <c r="B76" s="95" t="str">
        <f>+$B$9</f>
        <v>Theron E</v>
      </c>
      <c r="C76" s="36"/>
      <c r="D76" s="35" t="s">
        <v>188</v>
      </c>
      <c r="E76" s="105" t="s">
        <v>186</v>
      </c>
      <c r="F76" s="50"/>
      <c r="G76" s="99" t="s">
        <v>181</v>
      </c>
      <c r="H76" s="31" t="s">
        <v>192</v>
      </c>
      <c r="I76" s="32" t="s">
        <v>184</v>
      </c>
      <c r="J76" s="36"/>
      <c r="K76" s="26"/>
      <c r="L76" s="26"/>
      <c r="M76" s="26"/>
    </row>
    <row r="77" spans="1:13" x14ac:dyDescent="0.25">
      <c r="A77" s="38">
        <f t="shared" si="5"/>
        <v>5</v>
      </c>
      <c r="B77" s="54" t="str">
        <f>+$B$10</f>
        <v>Beneke J</v>
      </c>
      <c r="C77" s="36"/>
      <c r="D77" s="105" t="s">
        <v>185</v>
      </c>
      <c r="E77" s="32" t="s">
        <v>183</v>
      </c>
      <c r="F77" s="99" t="s">
        <v>181</v>
      </c>
      <c r="G77" s="50"/>
      <c r="H77" s="35" t="s">
        <v>190</v>
      </c>
      <c r="I77" s="31" t="s">
        <v>193</v>
      </c>
      <c r="J77" s="36"/>
      <c r="K77" s="26"/>
      <c r="L77" s="26"/>
      <c r="M77" s="26"/>
    </row>
    <row r="78" spans="1:13" x14ac:dyDescent="0.25">
      <c r="A78" s="38">
        <f t="shared" si="5"/>
        <v>6</v>
      </c>
      <c r="B78" s="3" t="str">
        <f>+$B$11</f>
        <v>Ebersohn R</v>
      </c>
      <c r="C78" s="36"/>
      <c r="D78" s="32" t="s">
        <v>182</v>
      </c>
      <c r="E78" s="99" t="s">
        <v>180</v>
      </c>
      <c r="F78" s="31" t="s">
        <v>192</v>
      </c>
      <c r="G78" s="35" t="s">
        <v>190</v>
      </c>
      <c r="H78" s="50"/>
      <c r="I78" s="105" t="s">
        <v>187</v>
      </c>
      <c r="J78" s="36"/>
      <c r="K78" s="26"/>
      <c r="L78" s="26"/>
      <c r="M78" s="26"/>
    </row>
    <row r="79" spans="1:13" x14ac:dyDescent="0.25">
      <c r="A79" s="38">
        <f t="shared" si="5"/>
        <v>7</v>
      </c>
      <c r="B79" s="55" t="str">
        <f>+$B$12</f>
        <v>Steyn S</v>
      </c>
      <c r="C79" s="36"/>
      <c r="D79" s="99" t="s">
        <v>179</v>
      </c>
      <c r="E79" s="35" t="s">
        <v>189</v>
      </c>
      <c r="F79" s="32" t="s">
        <v>184</v>
      </c>
      <c r="G79" s="31" t="s">
        <v>193</v>
      </c>
      <c r="H79" s="105" t="s">
        <v>187</v>
      </c>
      <c r="I79" s="50"/>
      <c r="J79" s="36"/>
      <c r="K79" s="26"/>
      <c r="L79" s="26"/>
      <c r="M79" s="26"/>
    </row>
    <row r="80" spans="1:13" x14ac:dyDescent="0.25">
      <c r="A80" s="38">
        <f t="shared" si="5"/>
        <v>8</v>
      </c>
      <c r="B80" s="56" t="str">
        <f>+$B$13</f>
        <v>Thompson R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x14ac:dyDescent="0.25">
      <c r="A81" s="38">
        <f t="shared" si="5"/>
        <v>9</v>
      </c>
      <c r="B81" s="33" t="str">
        <f>+$B$14</f>
        <v>Player 9</v>
      </c>
      <c r="C81" s="36"/>
      <c r="D81" s="26"/>
      <c r="E81" s="26"/>
      <c r="F81" s="26"/>
      <c r="G81" s="26"/>
      <c r="H81" s="26"/>
      <c r="I81" s="26"/>
      <c r="J81" s="36"/>
      <c r="K81" s="50"/>
      <c r="L81" s="26"/>
      <c r="M81" s="26"/>
    </row>
    <row r="82" spans="1:13" x14ac:dyDescent="0.25">
      <c r="A82" s="38">
        <f t="shared" si="5"/>
        <v>10</v>
      </c>
      <c r="B82" s="97" t="str">
        <f>+$B$15</f>
        <v>Player 10</v>
      </c>
      <c r="C82" s="36"/>
      <c r="D82" s="26"/>
      <c r="E82" s="26"/>
      <c r="F82" s="26"/>
      <c r="G82" s="26"/>
      <c r="H82" s="26"/>
      <c r="I82" s="26"/>
      <c r="J82" s="36"/>
      <c r="K82" s="26"/>
      <c r="L82" s="50"/>
      <c r="M82" s="26"/>
    </row>
    <row r="83" spans="1:13" x14ac:dyDescent="0.25">
      <c r="A83" s="38">
        <f t="shared" si="5"/>
        <v>11</v>
      </c>
      <c r="B83" s="98" t="str">
        <f>+$B$16</f>
        <v>Player 11</v>
      </c>
      <c r="C83" s="36"/>
      <c r="D83" s="26"/>
      <c r="E83" s="26"/>
      <c r="F83" s="26"/>
      <c r="G83" s="26"/>
      <c r="H83" s="26"/>
      <c r="I83" s="26"/>
      <c r="J83" s="36"/>
      <c r="K83" s="26"/>
      <c r="L83" s="26"/>
      <c r="M83" s="50"/>
    </row>
    <row r="86" spans="1:13" x14ac:dyDescent="0.25">
      <c r="A86" t="s">
        <v>53</v>
      </c>
      <c r="C86" s="38">
        <v>1</v>
      </c>
      <c r="D86" s="38">
        <f t="shared" ref="D86:M86" si="6">+C86+1</f>
        <v>2</v>
      </c>
      <c r="E86" s="38">
        <f t="shared" si="6"/>
        <v>3</v>
      </c>
      <c r="F86" s="38">
        <f t="shared" si="6"/>
        <v>4</v>
      </c>
      <c r="G86" s="38">
        <f t="shared" si="6"/>
        <v>5</v>
      </c>
      <c r="H86" s="38">
        <f t="shared" si="6"/>
        <v>6</v>
      </c>
      <c r="I86" s="38">
        <f t="shared" si="6"/>
        <v>7</v>
      </c>
      <c r="J86" s="38">
        <f t="shared" si="6"/>
        <v>8</v>
      </c>
      <c r="K86" s="38">
        <f t="shared" si="6"/>
        <v>9</v>
      </c>
      <c r="L86" s="38">
        <f t="shared" si="6"/>
        <v>10</v>
      </c>
      <c r="M86" s="38">
        <f t="shared" si="6"/>
        <v>11</v>
      </c>
    </row>
    <row r="87" spans="1:13" x14ac:dyDescent="0.25">
      <c r="A87" t="s">
        <v>200</v>
      </c>
      <c r="B87" t="s">
        <v>103</v>
      </c>
      <c r="C87" s="94" t="str">
        <f>+$B$6</f>
        <v>Jones E</v>
      </c>
      <c r="D87" s="52" t="str">
        <f>+$B$7</f>
        <v>Fraser B</v>
      </c>
      <c r="E87" s="53" t="str">
        <f>+$B$8</f>
        <v>Kroese I</v>
      </c>
      <c r="F87" s="95" t="str">
        <f>+$B$9</f>
        <v>Theron E</v>
      </c>
      <c r="G87" s="54" t="str">
        <f>+$B$10</f>
        <v>Beneke J</v>
      </c>
      <c r="H87" s="3" t="str">
        <f>+$B$11</f>
        <v>Ebersohn R</v>
      </c>
      <c r="I87" s="55" t="str">
        <f>+$B$12</f>
        <v>Steyn S</v>
      </c>
      <c r="J87" s="56" t="str">
        <f>+$B$13</f>
        <v>Thompson R</v>
      </c>
      <c r="K87" s="33" t="str">
        <f>+$B$14</f>
        <v>Player 9</v>
      </c>
      <c r="L87" s="97" t="str">
        <f>+$B$15</f>
        <v>Player 10</v>
      </c>
      <c r="M87" s="98" t="str">
        <f>+$B$16</f>
        <v>Player 11</v>
      </c>
    </row>
    <row r="88" spans="1:13" x14ac:dyDescent="0.25">
      <c r="A88" t="s">
        <v>125</v>
      </c>
      <c r="B88" t="s">
        <v>126</v>
      </c>
      <c r="C88" s="36"/>
      <c r="D88" s="99" t="s">
        <v>179</v>
      </c>
      <c r="E88" s="99" t="s">
        <v>180</v>
      </c>
      <c r="F88" s="99" t="s">
        <v>181</v>
      </c>
      <c r="G88" s="99" t="s">
        <v>181</v>
      </c>
      <c r="H88" s="99" t="s">
        <v>180</v>
      </c>
      <c r="I88" s="99" t="s">
        <v>179</v>
      </c>
      <c r="J88" s="36"/>
    </row>
    <row r="89" spans="1:13" x14ac:dyDescent="0.25">
      <c r="A89" t="s">
        <v>126</v>
      </c>
      <c r="B89" t="s">
        <v>127</v>
      </c>
      <c r="C89" s="36"/>
      <c r="J89" s="36"/>
    </row>
    <row r="90" spans="1:13" x14ac:dyDescent="0.25">
      <c r="A90" t="s">
        <v>127</v>
      </c>
      <c r="B90" t="s">
        <v>128</v>
      </c>
      <c r="C90" s="36"/>
      <c r="D90" s="32" t="s">
        <v>182</v>
      </c>
      <c r="E90" s="32" t="s">
        <v>183</v>
      </c>
      <c r="F90" s="32" t="s">
        <v>184</v>
      </c>
      <c r="G90" s="32" t="s">
        <v>183</v>
      </c>
      <c r="H90" s="32" t="s">
        <v>182</v>
      </c>
      <c r="I90" s="32" t="s">
        <v>184</v>
      </c>
      <c r="J90" s="36"/>
    </row>
    <row r="91" spans="1:13" x14ac:dyDescent="0.25">
      <c r="A91" t="s">
        <v>128</v>
      </c>
      <c r="B91" t="s">
        <v>129</v>
      </c>
      <c r="C91" s="36"/>
      <c r="J91" s="36"/>
    </row>
    <row r="92" spans="1:13" x14ac:dyDescent="0.25">
      <c r="A92" t="s">
        <v>129</v>
      </c>
      <c r="B92" t="s">
        <v>130</v>
      </c>
      <c r="C92" s="36"/>
      <c r="D92" s="105" t="s">
        <v>185</v>
      </c>
      <c r="E92" s="105" t="s">
        <v>186</v>
      </c>
      <c r="F92" s="105" t="s">
        <v>186</v>
      </c>
      <c r="G92" s="105" t="s">
        <v>185</v>
      </c>
      <c r="H92" s="105" t="s">
        <v>187</v>
      </c>
      <c r="I92" s="105" t="s">
        <v>187</v>
      </c>
      <c r="J92" s="36"/>
    </row>
    <row r="93" spans="1:13" x14ac:dyDescent="0.25">
      <c r="A93" t="s">
        <v>130</v>
      </c>
      <c r="B93" t="s">
        <v>131</v>
      </c>
      <c r="C93" s="36"/>
      <c r="J93" s="36"/>
    </row>
    <row r="94" spans="1:13" x14ac:dyDescent="0.25">
      <c r="A94" t="s">
        <v>131</v>
      </c>
      <c r="B94" t="s">
        <v>132</v>
      </c>
      <c r="C94" s="36"/>
      <c r="D94" s="35" t="s">
        <v>188</v>
      </c>
      <c r="E94" s="35" t="s">
        <v>189</v>
      </c>
      <c r="F94" s="35" t="s">
        <v>188</v>
      </c>
      <c r="G94" s="35" t="s">
        <v>190</v>
      </c>
      <c r="H94" s="35" t="s">
        <v>190</v>
      </c>
      <c r="I94" s="35" t="s">
        <v>189</v>
      </c>
      <c r="J94" s="36"/>
    </row>
    <row r="95" spans="1:13" x14ac:dyDescent="0.25">
      <c r="A95" t="s">
        <v>132</v>
      </c>
      <c r="B95" t="s">
        <v>133</v>
      </c>
      <c r="C95" s="36"/>
      <c r="J95" s="36"/>
    </row>
    <row r="96" spans="1:13" x14ac:dyDescent="0.25">
      <c r="A96" t="s">
        <v>133</v>
      </c>
      <c r="B96" t="s">
        <v>134</v>
      </c>
      <c r="C96" s="36"/>
      <c r="D96" s="31" t="s">
        <v>191</v>
      </c>
      <c r="E96" s="31" t="s">
        <v>191</v>
      </c>
      <c r="F96" s="31" t="s">
        <v>192</v>
      </c>
      <c r="G96" s="31" t="s">
        <v>193</v>
      </c>
      <c r="H96" s="31" t="s">
        <v>192</v>
      </c>
      <c r="I96" s="31" t="s">
        <v>193</v>
      </c>
      <c r="J96" s="36"/>
    </row>
    <row r="97" spans="1:13" x14ac:dyDescent="0.25">
      <c r="A97" t="s">
        <v>134</v>
      </c>
      <c r="B97" t="s">
        <v>135</v>
      </c>
      <c r="C97" s="36"/>
      <c r="J97" s="36"/>
    </row>
    <row r="98" spans="1:13" x14ac:dyDescent="0.25">
      <c r="A98" t="s">
        <v>135</v>
      </c>
      <c r="B98" t="s">
        <v>206</v>
      </c>
      <c r="C98" s="36"/>
      <c r="D98" s="115" t="s">
        <v>194</v>
      </c>
      <c r="E98" s="115" t="s">
        <v>194</v>
      </c>
      <c r="F98" s="115" t="s">
        <v>194</v>
      </c>
      <c r="G98" s="115" t="s">
        <v>194</v>
      </c>
      <c r="H98" s="115" t="s">
        <v>194</v>
      </c>
      <c r="I98" s="115" t="s">
        <v>194</v>
      </c>
      <c r="J98" s="36"/>
    </row>
    <row r="100" spans="1:13" ht="18.75" x14ac:dyDescent="0.3">
      <c r="A100" s="911" t="s">
        <v>1007</v>
      </c>
    </row>
    <row r="102" spans="1:13" x14ac:dyDescent="0.25">
      <c r="A102" t="s">
        <v>53</v>
      </c>
      <c r="C102" s="38">
        <v>1</v>
      </c>
      <c r="D102" s="38">
        <f t="shared" ref="D102:M102" si="7">+C102+1</f>
        <v>2</v>
      </c>
      <c r="E102" s="38">
        <f t="shared" si="7"/>
        <v>3</v>
      </c>
      <c r="F102" s="38">
        <f t="shared" si="7"/>
        <v>4</v>
      </c>
      <c r="G102" s="38">
        <f t="shared" si="7"/>
        <v>5</v>
      </c>
      <c r="H102" s="38">
        <f t="shared" si="7"/>
        <v>6</v>
      </c>
      <c r="I102" s="38">
        <f t="shared" si="7"/>
        <v>7</v>
      </c>
      <c r="J102" s="38">
        <f t="shared" si="7"/>
        <v>8</v>
      </c>
      <c r="K102" s="38">
        <f t="shared" si="7"/>
        <v>9</v>
      </c>
      <c r="L102" s="38">
        <f t="shared" si="7"/>
        <v>10</v>
      </c>
      <c r="M102" s="38">
        <f t="shared" si="7"/>
        <v>11</v>
      </c>
    </row>
    <row r="103" spans="1:13" x14ac:dyDescent="0.25">
      <c r="A103" t="s">
        <v>200</v>
      </c>
      <c r="B103" t="s">
        <v>103</v>
      </c>
      <c r="C103" s="94" t="str">
        <f>+$B$6</f>
        <v>Jones E</v>
      </c>
      <c r="D103" s="52" t="str">
        <f>+$B$7</f>
        <v>Fraser B</v>
      </c>
      <c r="E103" s="53" t="str">
        <f>+$B$8</f>
        <v>Kroese I</v>
      </c>
      <c r="F103" s="95" t="str">
        <f>+$B$9</f>
        <v>Theron E</v>
      </c>
      <c r="G103" s="54" t="str">
        <f>+$B$10</f>
        <v>Beneke J</v>
      </c>
      <c r="H103" s="3" t="str">
        <f>+$B$11</f>
        <v>Ebersohn R</v>
      </c>
      <c r="I103" s="55" t="str">
        <f>+$B$12</f>
        <v>Steyn S</v>
      </c>
      <c r="J103" s="56" t="str">
        <f>+$B$13</f>
        <v>Thompson R</v>
      </c>
      <c r="K103" s="33" t="str">
        <f>+$B$14</f>
        <v>Player 9</v>
      </c>
      <c r="L103" s="97" t="str">
        <f>+$B$15</f>
        <v>Player 10</v>
      </c>
      <c r="M103" s="98" t="str">
        <f>+$B$16</f>
        <v>Player 11</v>
      </c>
    </row>
    <row r="104" spans="1:13" x14ac:dyDescent="0.25">
      <c r="A104" t="s">
        <v>125</v>
      </c>
      <c r="B104" t="s">
        <v>126</v>
      </c>
      <c r="C104" s="36"/>
      <c r="D104" s="55" t="str">
        <f>+$B$12</f>
        <v>Steyn S</v>
      </c>
      <c r="E104" s="3" t="str">
        <f>+$B$11</f>
        <v>Ebersohn R</v>
      </c>
      <c r="F104" s="54" t="str">
        <f>+$B$10</f>
        <v>Beneke J</v>
      </c>
      <c r="G104" s="95" t="str">
        <f>+$B$9</f>
        <v>Theron E</v>
      </c>
      <c r="H104" s="53" t="str">
        <f>+$B$8</f>
        <v>Kroese I</v>
      </c>
      <c r="I104" s="52" t="str">
        <f>+$B$7</f>
        <v>Fraser B</v>
      </c>
      <c r="J104" s="36"/>
    </row>
    <row r="105" spans="1:13" x14ac:dyDescent="0.25">
      <c r="A105" t="s">
        <v>126</v>
      </c>
      <c r="B105" t="s">
        <v>127</v>
      </c>
      <c r="C105" s="36"/>
      <c r="J105" s="36"/>
    </row>
    <row r="106" spans="1:13" x14ac:dyDescent="0.25">
      <c r="A106" t="s">
        <v>127</v>
      </c>
      <c r="B106" t="s">
        <v>128</v>
      </c>
      <c r="C106" s="36"/>
      <c r="D106" s="3" t="str">
        <f>+$B$11</f>
        <v>Ebersohn R</v>
      </c>
      <c r="E106" s="54" t="str">
        <f>+$B$10</f>
        <v>Beneke J</v>
      </c>
      <c r="F106" s="55" t="str">
        <f>+$B$12</f>
        <v>Steyn S</v>
      </c>
      <c r="G106" s="53" t="str">
        <f>+$B$8</f>
        <v>Kroese I</v>
      </c>
      <c r="H106" s="52" t="str">
        <f>+$B$7</f>
        <v>Fraser B</v>
      </c>
      <c r="I106" s="95" t="str">
        <f>+$B$9</f>
        <v>Theron E</v>
      </c>
      <c r="J106" s="36"/>
    </row>
    <row r="107" spans="1:13" x14ac:dyDescent="0.25">
      <c r="A107" t="s">
        <v>128</v>
      </c>
      <c r="B107" t="s">
        <v>129</v>
      </c>
      <c r="C107" s="36"/>
      <c r="J107" s="36"/>
    </row>
    <row r="108" spans="1:13" x14ac:dyDescent="0.25">
      <c r="A108" t="s">
        <v>129</v>
      </c>
      <c r="B108" t="s">
        <v>130</v>
      </c>
      <c r="C108" s="36"/>
      <c r="D108" s="54" t="str">
        <f>+$B$10</f>
        <v>Beneke J</v>
      </c>
      <c r="E108" s="95" t="str">
        <f>+$B$9</f>
        <v>Theron E</v>
      </c>
      <c r="F108" s="53" t="str">
        <f>+$B$8</f>
        <v>Kroese I</v>
      </c>
      <c r="G108" s="52" t="str">
        <f>+$B$7</f>
        <v>Fraser B</v>
      </c>
      <c r="H108" s="55" t="str">
        <f>+$B$12</f>
        <v>Steyn S</v>
      </c>
      <c r="I108" s="3" t="str">
        <f>+$B$11</f>
        <v>Ebersohn R</v>
      </c>
      <c r="J108" s="36"/>
    </row>
    <row r="109" spans="1:13" x14ac:dyDescent="0.25">
      <c r="A109" t="s">
        <v>130</v>
      </c>
      <c r="B109" t="s">
        <v>131</v>
      </c>
      <c r="C109" s="36"/>
      <c r="J109" s="36"/>
    </row>
    <row r="110" spans="1:13" x14ac:dyDescent="0.25">
      <c r="A110" t="s">
        <v>131</v>
      </c>
      <c r="B110" t="s">
        <v>132</v>
      </c>
      <c r="C110" s="36"/>
      <c r="D110" s="95" t="str">
        <f>+$B$9</f>
        <v>Theron E</v>
      </c>
      <c r="E110" s="55" t="str">
        <f>+$B$12</f>
        <v>Steyn S</v>
      </c>
      <c r="F110" s="52" t="str">
        <f>+$B$7</f>
        <v>Fraser B</v>
      </c>
      <c r="G110" s="35" t="s">
        <v>190</v>
      </c>
      <c r="H110" s="54" t="str">
        <f>+$B$10</f>
        <v>Beneke J</v>
      </c>
      <c r="I110" s="53" t="str">
        <f>+$B$8</f>
        <v>Kroese I</v>
      </c>
      <c r="J110" s="36"/>
    </row>
    <row r="111" spans="1:13" x14ac:dyDescent="0.25">
      <c r="A111" t="s">
        <v>132</v>
      </c>
      <c r="B111" t="s">
        <v>133</v>
      </c>
      <c r="C111" s="36"/>
      <c r="J111" s="36"/>
    </row>
    <row r="112" spans="1:13" x14ac:dyDescent="0.25">
      <c r="A112" t="s">
        <v>133</v>
      </c>
      <c r="B112" t="s">
        <v>134</v>
      </c>
      <c r="C112" s="36"/>
      <c r="D112" s="53" t="str">
        <f>+$B$8</f>
        <v>Kroese I</v>
      </c>
      <c r="E112" s="52" t="str">
        <f>+$B$7</f>
        <v>Fraser B</v>
      </c>
      <c r="F112" s="3" t="str">
        <f>+$B$11</f>
        <v>Ebersohn R</v>
      </c>
      <c r="G112" s="55" t="str">
        <f>+$B$12</f>
        <v>Steyn S</v>
      </c>
      <c r="H112" s="95" t="str">
        <f>+$B$9</f>
        <v>Theron E</v>
      </c>
      <c r="I112" s="54" t="str">
        <f>+$B$10</f>
        <v>Beneke J</v>
      </c>
      <c r="J112" s="36"/>
    </row>
    <row r="113" spans="1:22" x14ac:dyDescent="0.25">
      <c r="A113" t="s">
        <v>134</v>
      </c>
      <c r="B113" t="s">
        <v>135</v>
      </c>
      <c r="C113" s="36"/>
      <c r="J113" s="36"/>
    </row>
    <row r="114" spans="1:22" x14ac:dyDescent="0.25">
      <c r="A114" t="s">
        <v>135</v>
      </c>
      <c r="B114" t="s">
        <v>206</v>
      </c>
      <c r="C114" s="36"/>
      <c r="D114" s="115" t="s">
        <v>194</v>
      </c>
      <c r="E114" s="115" t="s">
        <v>194</v>
      </c>
      <c r="F114" s="115" t="s">
        <v>194</v>
      </c>
      <c r="G114" s="115" t="s">
        <v>194</v>
      </c>
      <c r="H114" s="115" t="s">
        <v>194</v>
      </c>
      <c r="I114" s="115" t="s">
        <v>194</v>
      </c>
      <c r="J114" s="36"/>
    </row>
    <row r="116" spans="1:22" ht="18.75" x14ac:dyDescent="0.3">
      <c r="A116" s="911" t="s">
        <v>1008</v>
      </c>
    </row>
    <row r="118" spans="1:22" x14ac:dyDescent="0.25">
      <c r="A118" t="s">
        <v>892</v>
      </c>
    </row>
    <row r="119" spans="1:22" x14ac:dyDescent="0.25">
      <c r="A119" t="s">
        <v>893</v>
      </c>
    </row>
    <row r="120" spans="1:22" x14ac:dyDescent="0.25">
      <c r="A120" t="s">
        <v>894</v>
      </c>
    </row>
    <row r="122" spans="1:22" ht="46.5" x14ac:dyDescent="0.7">
      <c r="A122" s="484" t="s">
        <v>996</v>
      </c>
    </row>
    <row r="123" spans="1:22" x14ac:dyDescent="0.25">
      <c r="A123" s="912"/>
    </row>
    <row r="124" spans="1:22" x14ac:dyDescent="0.25">
      <c r="A124" s="10" t="s">
        <v>3</v>
      </c>
      <c r="B124" s="13" t="s">
        <v>4</v>
      </c>
      <c r="C124" s="4" t="s">
        <v>269</v>
      </c>
      <c r="D124" s="131" t="s">
        <v>270</v>
      </c>
      <c r="E124" s="116" t="s">
        <v>271</v>
      </c>
      <c r="F124" s="116" t="s">
        <v>213</v>
      </c>
      <c r="G124" s="210" t="s">
        <v>272</v>
      </c>
      <c r="H124" s="211" t="s">
        <v>273</v>
      </c>
      <c r="I124" s="212" t="s">
        <v>274</v>
      </c>
      <c r="J124" s="116" t="s">
        <v>213</v>
      </c>
      <c r="K124" s="213" t="s">
        <v>136</v>
      </c>
      <c r="L124" s="121" t="s">
        <v>275</v>
      </c>
      <c r="M124" s="214" t="s">
        <v>276</v>
      </c>
      <c r="N124" s="215" t="s">
        <v>213</v>
      </c>
      <c r="O124" s="216" t="s">
        <v>277</v>
      </c>
      <c r="P124" s="158" t="s">
        <v>278</v>
      </c>
      <c r="Q124" s="124" t="s">
        <v>221</v>
      </c>
      <c r="R124" s="125" t="s">
        <v>211</v>
      </c>
      <c r="S124" s="126" t="s">
        <v>222</v>
      </c>
      <c r="T124" s="124" t="s">
        <v>279</v>
      </c>
      <c r="U124" s="49"/>
      <c r="V124" s="49"/>
    </row>
    <row r="125" spans="1:22" x14ac:dyDescent="0.25">
      <c r="A125" s="10" t="s">
        <v>3</v>
      </c>
      <c r="B125" s="13" t="s">
        <v>4</v>
      </c>
      <c r="C125" s="4">
        <v>7</v>
      </c>
      <c r="D125" s="4">
        <v>182</v>
      </c>
      <c r="E125" s="143">
        <v>41983</v>
      </c>
      <c r="F125" s="203">
        <v>42035</v>
      </c>
      <c r="G125" s="217">
        <v>1</v>
      </c>
      <c r="H125" s="4">
        <v>-2</v>
      </c>
      <c r="I125" s="4">
        <v>-1</v>
      </c>
      <c r="J125" s="218">
        <v>42161</v>
      </c>
      <c r="K125" s="47">
        <v>0</v>
      </c>
      <c r="L125" s="4">
        <v>0</v>
      </c>
      <c r="M125" s="4">
        <v>-1</v>
      </c>
      <c r="N125" s="219" t="s">
        <v>280</v>
      </c>
      <c r="O125" s="220">
        <v>0</v>
      </c>
      <c r="P125" s="220">
        <v>-1</v>
      </c>
      <c r="Q125" s="134">
        <v>8</v>
      </c>
      <c r="R125" s="47">
        <v>-4</v>
      </c>
      <c r="S125" s="135">
        <v>-0.5</v>
      </c>
      <c r="T125" s="136">
        <v>7.5</v>
      </c>
      <c r="U125" s="49"/>
      <c r="V125" s="49"/>
    </row>
    <row r="126" spans="1:22" x14ac:dyDescent="0.25">
      <c r="A126" s="10" t="s">
        <v>3</v>
      </c>
      <c r="B126" s="13" t="s">
        <v>4</v>
      </c>
      <c r="C126" s="4" t="s">
        <v>269</v>
      </c>
      <c r="D126" s="131" t="s">
        <v>270</v>
      </c>
      <c r="E126" s="116" t="s">
        <v>271</v>
      </c>
      <c r="F126" s="116" t="s">
        <v>213</v>
      </c>
      <c r="G126" s="210" t="s">
        <v>281</v>
      </c>
      <c r="H126" s="221" t="s">
        <v>137</v>
      </c>
      <c r="I126" s="158" t="s">
        <v>282</v>
      </c>
      <c r="J126" s="222" t="s">
        <v>283</v>
      </c>
      <c r="K126" s="116" t="s">
        <v>213</v>
      </c>
      <c r="L126" s="167" t="s">
        <v>284</v>
      </c>
      <c r="M126" s="223" t="s">
        <v>285</v>
      </c>
      <c r="N126" s="224" t="s">
        <v>118</v>
      </c>
      <c r="O126" s="225" t="s">
        <v>286</v>
      </c>
      <c r="P126" s="225" t="s">
        <v>137</v>
      </c>
      <c r="Q126" s="124" t="s">
        <v>221</v>
      </c>
      <c r="R126" s="125" t="s">
        <v>211</v>
      </c>
      <c r="S126" s="226" t="s">
        <v>222</v>
      </c>
      <c r="T126" s="124" t="s">
        <v>279</v>
      </c>
      <c r="U126" s="49"/>
      <c r="V126" s="227"/>
    </row>
    <row r="127" spans="1:22" x14ac:dyDescent="0.25">
      <c r="A127" s="10" t="s">
        <v>3</v>
      </c>
      <c r="B127" s="13" t="s">
        <v>4</v>
      </c>
      <c r="C127" s="4">
        <v>7</v>
      </c>
      <c r="D127" s="183">
        <v>7.5</v>
      </c>
      <c r="E127" s="143">
        <v>42184</v>
      </c>
      <c r="F127" s="9" t="s">
        <v>280</v>
      </c>
      <c r="G127" s="228">
        <v>0</v>
      </c>
      <c r="H127" s="220">
        <v>1</v>
      </c>
      <c r="I127" s="220">
        <v>0</v>
      </c>
      <c r="J127" s="220">
        <v>1</v>
      </c>
      <c r="K127" s="128" t="s">
        <v>287</v>
      </c>
      <c r="L127" s="4">
        <v>0</v>
      </c>
      <c r="M127" s="4">
        <v>0</v>
      </c>
      <c r="N127" s="133">
        <v>-1</v>
      </c>
      <c r="O127" s="4">
        <v>0</v>
      </c>
      <c r="P127" s="4">
        <v>-2</v>
      </c>
      <c r="Q127" s="134">
        <v>9</v>
      </c>
      <c r="R127" s="47">
        <v>-1</v>
      </c>
      <c r="S127" s="135">
        <v>-0.1111111111111111</v>
      </c>
      <c r="T127" s="229">
        <v>7.6111111111111107</v>
      </c>
      <c r="U127" s="49"/>
      <c r="V127" s="227"/>
    </row>
    <row r="128" spans="1:22" x14ac:dyDescent="0.25">
      <c r="A128" s="10" t="s">
        <v>3</v>
      </c>
      <c r="B128" s="13" t="s">
        <v>4</v>
      </c>
      <c r="C128" s="4" t="s">
        <v>269</v>
      </c>
      <c r="D128" s="131" t="s">
        <v>270</v>
      </c>
      <c r="E128" s="116" t="s">
        <v>271</v>
      </c>
      <c r="F128" s="116" t="s">
        <v>213</v>
      </c>
      <c r="G128" s="230" t="s">
        <v>288</v>
      </c>
      <c r="H128" s="225" t="s">
        <v>137</v>
      </c>
      <c r="I128" s="167" t="s">
        <v>284</v>
      </c>
      <c r="J128" s="165" t="s">
        <v>118</v>
      </c>
      <c r="K128" s="231" t="s">
        <v>285</v>
      </c>
      <c r="L128" s="232" t="s">
        <v>288</v>
      </c>
      <c r="M128" s="116" t="s">
        <v>213</v>
      </c>
      <c r="N128" s="147" t="s">
        <v>251</v>
      </c>
      <c r="O128" s="233" t="s">
        <v>137</v>
      </c>
      <c r="P128" s="234" t="s">
        <v>118</v>
      </c>
      <c r="Q128" s="124" t="s">
        <v>221</v>
      </c>
      <c r="R128" s="125" t="s">
        <v>211</v>
      </c>
      <c r="S128" s="126" t="s">
        <v>222</v>
      </c>
      <c r="T128" s="124" t="s">
        <v>279</v>
      </c>
      <c r="U128" s="235"/>
      <c r="V128" s="235"/>
    </row>
    <row r="129" spans="1:22" x14ac:dyDescent="0.25">
      <c r="A129" s="10" t="s">
        <v>3</v>
      </c>
      <c r="B129" s="13" t="s">
        <v>4</v>
      </c>
      <c r="C129" s="47">
        <v>7</v>
      </c>
      <c r="D129" s="183">
        <v>7.6111111111111107</v>
      </c>
      <c r="E129" s="143">
        <v>42272</v>
      </c>
      <c r="F129" s="128" t="s">
        <v>287</v>
      </c>
      <c r="G129" s="133">
        <v>1</v>
      </c>
      <c r="H129" s="47">
        <v>-2</v>
      </c>
      <c r="I129" s="47">
        <v>0</v>
      </c>
      <c r="J129" s="47">
        <v>1</v>
      </c>
      <c r="K129" s="47">
        <v>2</v>
      </c>
      <c r="L129" s="47">
        <v>1</v>
      </c>
      <c r="M129" s="132" t="s">
        <v>289</v>
      </c>
      <c r="N129" s="133">
        <v>0</v>
      </c>
      <c r="O129" s="4">
        <v>1</v>
      </c>
      <c r="P129" s="4">
        <v>1</v>
      </c>
      <c r="Q129" s="134">
        <v>9</v>
      </c>
      <c r="R129" s="47">
        <v>5</v>
      </c>
      <c r="S129" s="135">
        <v>0.55555555555555558</v>
      </c>
      <c r="T129" s="156">
        <v>7.0555555555555554</v>
      </c>
      <c r="U129" s="236"/>
      <c r="V129" s="171"/>
    </row>
    <row r="130" spans="1:22" x14ac:dyDescent="0.25">
      <c r="A130" s="10" t="s">
        <v>3</v>
      </c>
      <c r="B130" s="13" t="s">
        <v>4</v>
      </c>
      <c r="C130" s="4" t="s">
        <v>269</v>
      </c>
      <c r="D130" s="131" t="s">
        <v>270</v>
      </c>
      <c r="E130" s="116" t="s">
        <v>271</v>
      </c>
      <c r="F130" s="116" t="s">
        <v>213</v>
      </c>
      <c r="G130" s="237" t="s">
        <v>138</v>
      </c>
      <c r="H130" s="238" t="s">
        <v>290</v>
      </c>
      <c r="I130" s="233" t="s">
        <v>143</v>
      </c>
      <c r="J130" s="149" t="s">
        <v>137</v>
      </c>
      <c r="K130" s="204" t="s">
        <v>118</v>
      </c>
      <c r="L130" s="239" t="s">
        <v>138</v>
      </c>
      <c r="M130" s="149" t="s">
        <v>143</v>
      </c>
      <c r="N130" s="116" t="s">
        <v>213</v>
      </c>
      <c r="O130" s="174" t="s">
        <v>136</v>
      </c>
      <c r="P130" s="240" t="s">
        <v>277</v>
      </c>
      <c r="Q130" s="124" t="s">
        <v>221</v>
      </c>
      <c r="R130" s="125" t="s">
        <v>211</v>
      </c>
      <c r="S130" s="126" t="s">
        <v>222</v>
      </c>
      <c r="T130" s="124" t="s">
        <v>279</v>
      </c>
      <c r="U130" s="235"/>
      <c r="V130" s="235"/>
    </row>
    <row r="131" spans="1:22" x14ac:dyDescent="0.25">
      <c r="A131" s="10" t="s">
        <v>3</v>
      </c>
      <c r="B131" s="13" t="s">
        <v>4</v>
      </c>
      <c r="C131" s="47">
        <v>7</v>
      </c>
      <c r="D131" s="183">
        <v>7.0555555555555554</v>
      </c>
      <c r="E131" s="143">
        <v>42343</v>
      </c>
      <c r="F131" s="132" t="s">
        <v>289</v>
      </c>
      <c r="G131" s="133">
        <v>0</v>
      </c>
      <c r="H131" s="4">
        <v>-2</v>
      </c>
      <c r="I131" s="4">
        <v>0</v>
      </c>
      <c r="J131" s="4">
        <v>-1</v>
      </c>
      <c r="K131" s="4">
        <v>1</v>
      </c>
      <c r="L131" s="4">
        <v>2</v>
      </c>
      <c r="M131" s="4">
        <v>-2</v>
      </c>
      <c r="N131" s="132">
        <v>42406</v>
      </c>
      <c r="O131" s="47">
        <v>-2</v>
      </c>
      <c r="P131" s="47">
        <v>0</v>
      </c>
      <c r="Q131" s="134">
        <v>9</v>
      </c>
      <c r="R131" s="47">
        <v>-4</v>
      </c>
      <c r="S131" s="135">
        <v>-0.44444444444444442</v>
      </c>
      <c r="T131" s="156">
        <v>7.5</v>
      </c>
      <c r="U131" s="241"/>
      <c r="V131" s="171"/>
    </row>
    <row r="132" spans="1:22" x14ac:dyDescent="0.25">
      <c r="A132" s="10" t="s">
        <v>3</v>
      </c>
      <c r="B132" s="13" t="s">
        <v>4</v>
      </c>
      <c r="C132" s="4" t="s">
        <v>269</v>
      </c>
      <c r="D132" s="131" t="s">
        <v>270</v>
      </c>
      <c r="E132" s="116" t="s">
        <v>271</v>
      </c>
      <c r="F132" s="116" t="s">
        <v>213</v>
      </c>
      <c r="G132" s="240" t="s">
        <v>291</v>
      </c>
      <c r="H132" s="240" t="s">
        <v>292</v>
      </c>
      <c r="I132" s="240" t="s">
        <v>245</v>
      </c>
      <c r="J132" s="174" t="s">
        <v>137</v>
      </c>
      <c r="K132" s="131" t="s">
        <v>213</v>
      </c>
      <c r="L132" s="174" t="s">
        <v>251</v>
      </c>
      <c r="M132" s="242" t="s">
        <v>276</v>
      </c>
      <c r="N132" s="174" t="s">
        <v>251</v>
      </c>
      <c r="O132" s="243" t="s">
        <v>273</v>
      </c>
      <c r="P132" s="243" t="s">
        <v>273</v>
      </c>
      <c r="Q132" s="124" t="s">
        <v>221</v>
      </c>
      <c r="R132" s="125" t="s">
        <v>211</v>
      </c>
      <c r="S132" s="126" t="s">
        <v>222</v>
      </c>
      <c r="T132" s="124" t="s">
        <v>279</v>
      </c>
      <c r="U132" s="235"/>
      <c r="V132" s="235"/>
    </row>
    <row r="133" spans="1:22" x14ac:dyDescent="0.25">
      <c r="A133" s="10" t="s">
        <v>3</v>
      </c>
      <c r="B133" s="13" t="s">
        <v>4</v>
      </c>
      <c r="C133" s="4">
        <v>7</v>
      </c>
      <c r="D133" s="142">
        <v>7.5</v>
      </c>
      <c r="E133" s="128">
        <v>42406</v>
      </c>
      <c r="F133" s="132">
        <v>42406</v>
      </c>
      <c r="G133" s="47">
        <v>0</v>
      </c>
      <c r="H133" s="47">
        <v>1</v>
      </c>
      <c r="I133" s="47">
        <v>1</v>
      </c>
      <c r="J133" s="47">
        <v>-2</v>
      </c>
      <c r="K133" s="244" t="s">
        <v>293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134">
        <v>9</v>
      </c>
      <c r="R133" s="47">
        <v>0</v>
      </c>
      <c r="S133" s="135">
        <v>0</v>
      </c>
      <c r="T133" s="156">
        <v>7.5</v>
      </c>
      <c r="U133" s="241"/>
      <c r="V133" s="171"/>
    </row>
    <row r="134" spans="1:22" x14ac:dyDescent="0.25">
      <c r="A134" s="245" t="s">
        <v>3</v>
      </c>
      <c r="B134" s="6" t="s">
        <v>4</v>
      </c>
      <c r="C134" s="4" t="s">
        <v>269</v>
      </c>
      <c r="D134" s="131" t="s">
        <v>270</v>
      </c>
      <c r="E134" s="116" t="s">
        <v>271</v>
      </c>
      <c r="F134" s="116" t="s">
        <v>213</v>
      </c>
      <c r="G134" s="242" t="s">
        <v>276</v>
      </c>
      <c r="H134" s="246" t="s">
        <v>251</v>
      </c>
      <c r="I134" s="247" t="s">
        <v>118</v>
      </c>
      <c r="J134" s="111"/>
      <c r="K134" s="248"/>
      <c r="L134" s="197"/>
      <c r="M134" s="197"/>
      <c r="N134" s="197"/>
      <c r="O134" s="197"/>
      <c r="P134" s="197"/>
      <c r="Q134" s="124" t="s">
        <v>221</v>
      </c>
      <c r="R134" s="125" t="s">
        <v>211</v>
      </c>
      <c r="S134" s="126" t="s">
        <v>222</v>
      </c>
      <c r="T134" s="124" t="s">
        <v>279</v>
      </c>
      <c r="U134" s="235" t="s">
        <v>230</v>
      </c>
      <c r="V134" s="235" t="s">
        <v>231</v>
      </c>
    </row>
    <row r="135" spans="1:22" x14ac:dyDescent="0.25">
      <c r="A135" s="245" t="s">
        <v>3</v>
      </c>
      <c r="B135" s="6" t="s">
        <v>4</v>
      </c>
      <c r="C135" s="249">
        <v>8</v>
      </c>
      <c r="D135" s="183">
        <v>7.5</v>
      </c>
      <c r="E135" s="203">
        <v>42464</v>
      </c>
      <c r="F135" s="244" t="s">
        <v>293</v>
      </c>
      <c r="G135" s="250">
        <v>0</v>
      </c>
      <c r="H135" s="250">
        <v>4</v>
      </c>
      <c r="I135" s="250">
        <v>0</v>
      </c>
      <c r="J135" s="111"/>
      <c r="K135" s="248"/>
      <c r="L135" s="197"/>
      <c r="M135" s="197"/>
      <c r="N135" s="197"/>
      <c r="O135" s="197"/>
      <c r="P135" s="197"/>
      <c r="Q135" s="134">
        <v>3</v>
      </c>
      <c r="R135" s="47">
        <v>4</v>
      </c>
      <c r="S135" s="135">
        <v>1.3333333333333333</v>
      </c>
      <c r="T135" s="156">
        <v>6.166666666666667</v>
      </c>
      <c r="U135" s="241">
        <v>7.5</v>
      </c>
      <c r="V135" s="171">
        <v>1.333333333333333</v>
      </c>
    </row>
    <row r="136" spans="1:22" x14ac:dyDescent="0.25">
      <c r="A136" s="10" t="s">
        <v>12</v>
      </c>
      <c r="B136" s="13" t="s">
        <v>13</v>
      </c>
      <c r="C136" s="4" t="s">
        <v>269</v>
      </c>
      <c r="D136" s="131" t="s">
        <v>270</v>
      </c>
      <c r="E136" s="116" t="s">
        <v>271</v>
      </c>
      <c r="F136" s="116" t="s">
        <v>213</v>
      </c>
      <c r="G136" s="417" t="s">
        <v>302</v>
      </c>
      <c r="H136" s="418" t="s">
        <v>119</v>
      </c>
      <c r="I136" s="419" t="s">
        <v>437</v>
      </c>
      <c r="J136" s="376" t="s">
        <v>438</v>
      </c>
      <c r="K136" s="381" t="s">
        <v>439</v>
      </c>
      <c r="L136" s="116" t="s">
        <v>213</v>
      </c>
      <c r="M136" s="279" t="s">
        <v>288</v>
      </c>
      <c r="N136" s="368" t="s">
        <v>372</v>
      </c>
      <c r="O136" s="420" t="s">
        <v>302</v>
      </c>
      <c r="P136" s="421" t="s">
        <v>440</v>
      </c>
      <c r="Q136" s="124" t="s">
        <v>221</v>
      </c>
      <c r="R136" s="125" t="s">
        <v>211</v>
      </c>
      <c r="S136" s="126" t="s">
        <v>222</v>
      </c>
      <c r="T136" s="124" t="s">
        <v>279</v>
      </c>
      <c r="U136" s="141"/>
      <c r="V136" s="141"/>
    </row>
    <row r="137" spans="1:22" x14ac:dyDescent="0.25">
      <c r="A137" s="10" t="s">
        <v>12</v>
      </c>
      <c r="B137" s="13" t="s">
        <v>13</v>
      </c>
      <c r="C137" s="4">
        <v>7</v>
      </c>
      <c r="D137" s="4"/>
      <c r="E137" s="116"/>
      <c r="F137" s="128" t="s">
        <v>224</v>
      </c>
      <c r="G137" s="129">
        <v>1</v>
      </c>
      <c r="H137" s="130">
        <v>-1</v>
      </c>
      <c r="I137" s="130">
        <v>1</v>
      </c>
      <c r="J137" s="130">
        <v>0</v>
      </c>
      <c r="K137" s="130">
        <v>1</v>
      </c>
      <c r="L137" s="132" t="s">
        <v>398</v>
      </c>
      <c r="M137" s="169">
        <v>-2</v>
      </c>
      <c r="N137" s="169">
        <v>0</v>
      </c>
      <c r="O137" s="169">
        <v>0</v>
      </c>
      <c r="P137" s="169">
        <v>0</v>
      </c>
      <c r="Q137" s="134">
        <v>9</v>
      </c>
      <c r="R137" s="47">
        <v>0</v>
      </c>
      <c r="S137" s="135">
        <v>0</v>
      </c>
      <c r="T137" s="422">
        <v>7</v>
      </c>
      <c r="U137" s="423"/>
      <c r="V137" s="146"/>
    </row>
    <row r="138" spans="1:22" x14ac:dyDescent="0.25">
      <c r="A138" s="10" t="s">
        <v>12</v>
      </c>
      <c r="B138" s="13" t="s">
        <v>13</v>
      </c>
      <c r="C138" s="4" t="s">
        <v>269</v>
      </c>
      <c r="D138" s="131" t="s">
        <v>270</v>
      </c>
      <c r="E138" s="116" t="s">
        <v>271</v>
      </c>
      <c r="F138" s="116" t="s">
        <v>213</v>
      </c>
      <c r="G138" s="424" t="s">
        <v>285</v>
      </c>
      <c r="H138" s="232" t="s">
        <v>288</v>
      </c>
      <c r="I138" s="425" t="s">
        <v>372</v>
      </c>
      <c r="J138" s="420" t="s">
        <v>302</v>
      </c>
      <c r="K138" s="421" t="s">
        <v>440</v>
      </c>
      <c r="L138" s="426" t="s">
        <v>285</v>
      </c>
      <c r="Q138" s="124" t="s">
        <v>221</v>
      </c>
      <c r="R138" s="125" t="s">
        <v>211</v>
      </c>
      <c r="S138" s="126" t="s">
        <v>222</v>
      </c>
      <c r="T138" s="124" t="s">
        <v>279</v>
      </c>
      <c r="U138" s="141" t="s">
        <v>230</v>
      </c>
      <c r="V138" s="141" t="s">
        <v>231</v>
      </c>
    </row>
    <row r="139" spans="1:22" x14ac:dyDescent="0.25">
      <c r="A139" s="10" t="s">
        <v>12</v>
      </c>
      <c r="B139" s="13" t="s">
        <v>13</v>
      </c>
      <c r="C139" s="427">
        <v>7</v>
      </c>
      <c r="D139" s="183">
        <v>7</v>
      </c>
      <c r="E139" s="287">
        <v>42287</v>
      </c>
      <c r="F139" s="132" t="s">
        <v>398</v>
      </c>
      <c r="G139" s="428">
        <v>2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Q139" s="134">
        <v>6</v>
      </c>
      <c r="R139" s="47">
        <v>2</v>
      </c>
      <c r="S139" s="135">
        <v>0.33333333333333331</v>
      </c>
      <c r="T139" s="156">
        <v>6.666666666666667</v>
      </c>
      <c r="U139" s="145">
        <v>7</v>
      </c>
      <c r="V139" s="171">
        <v>0.33333333333333304</v>
      </c>
    </row>
    <row r="140" spans="1:22" x14ac:dyDescent="0.25">
      <c r="A140" s="20" t="s">
        <v>18</v>
      </c>
      <c r="B140" s="13" t="s">
        <v>19</v>
      </c>
      <c r="C140" s="4" t="s">
        <v>269</v>
      </c>
      <c r="D140" s="131" t="s">
        <v>270</v>
      </c>
      <c r="E140" s="116" t="s">
        <v>271</v>
      </c>
      <c r="F140" s="116" t="s">
        <v>213</v>
      </c>
      <c r="G140" s="123" t="s">
        <v>283</v>
      </c>
      <c r="H140" s="221" t="s">
        <v>281</v>
      </c>
      <c r="I140" s="216" t="s">
        <v>277</v>
      </c>
      <c r="J140" s="222" t="s">
        <v>278</v>
      </c>
      <c r="K140" s="221" t="s">
        <v>137</v>
      </c>
      <c r="L140" s="116" t="s">
        <v>213</v>
      </c>
      <c r="M140" s="429" t="s">
        <v>441</v>
      </c>
      <c r="N140" s="430" t="s">
        <v>442</v>
      </c>
      <c r="O140" s="431" t="s">
        <v>443</v>
      </c>
      <c r="P140" s="174" t="s">
        <v>444</v>
      </c>
      <c r="Q140" s="124" t="s">
        <v>221</v>
      </c>
      <c r="R140" s="125" t="s">
        <v>211</v>
      </c>
      <c r="S140" s="126" t="s">
        <v>222</v>
      </c>
      <c r="T140" s="124" t="s">
        <v>279</v>
      </c>
      <c r="U140" s="432"/>
      <c r="V140" s="171"/>
    </row>
    <row r="141" spans="1:22" x14ac:dyDescent="0.25">
      <c r="A141" s="20" t="s">
        <v>18</v>
      </c>
      <c r="B141" s="13" t="s">
        <v>19</v>
      </c>
      <c r="C141" s="4">
        <v>6</v>
      </c>
      <c r="D141" s="4"/>
      <c r="E141" s="9"/>
      <c r="F141" s="9" t="s">
        <v>280</v>
      </c>
      <c r="G141" s="228">
        <v>0</v>
      </c>
      <c r="H141" s="220">
        <v>0</v>
      </c>
      <c r="I141" s="220">
        <v>0</v>
      </c>
      <c r="J141" s="220">
        <v>0</v>
      </c>
      <c r="K141" s="220">
        <v>0</v>
      </c>
      <c r="L141" s="132" t="s">
        <v>345</v>
      </c>
      <c r="M141" s="4">
        <v>0</v>
      </c>
      <c r="N141" s="4">
        <v>-1</v>
      </c>
      <c r="O141" s="4">
        <v>-2</v>
      </c>
      <c r="P141" s="4">
        <v>-1</v>
      </c>
      <c r="Q141" s="134">
        <v>9</v>
      </c>
      <c r="R141" s="47">
        <v>-4</v>
      </c>
      <c r="S141" s="135">
        <v>-0.44444444444444442</v>
      </c>
      <c r="T141" s="136">
        <v>6.4444444444444446</v>
      </c>
      <c r="U141" s="432"/>
      <c r="V141" s="171"/>
    </row>
    <row r="142" spans="1:22" x14ac:dyDescent="0.25">
      <c r="A142" s="20" t="s">
        <v>18</v>
      </c>
      <c r="B142" s="13" t="s">
        <v>19</v>
      </c>
      <c r="C142" s="4" t="s">
        <v>269</v>
      </c>
      <c r="D142" s="131" t="s">
        <v>270</v>
      </c>
      <c r="E142" s="116" t="s">
        <v>271</v>
      </c>
      <c r="F142" s="116" t="s">
        <v>213</v>
      </c>
      <c r="G142" s="433" t="s">
        <v>445</v>
      </c>
      <c r="H142" s="434" t="s">
        <v>446</v>
      </c>
      <c r="I142" s="116" t="s">
        <v>213</v>
      </c>
      <c r="J142" s="185" t="s">
        <v>447</v>
      </c>
      <c r="K142" s="303" t="s">
        <v>448</v>
      </c>
      <c r="L142" s="304" t="s">
        <v>449</v>
      </c>
      <c r="M142" s="266" t="s">
        <v>441</v>
      </c>
      <c r="N142" s="238" t="s">
        <v>450</v>
      </c>
      <c r="O142" s="286" t="s">
        <v>451</v>
      </c>
      <c r="P142" s="266" t="s">
        <v>441</v>
      </c>
      <c r="Q142" s="124" t="s">
        <v>221</v>
      </c>
      <c r="R142" s="125" t="s">
        <v>211</v>
      </c>
      <c r="S142" s="126" t="s">
        <v>222</v>
      </c>
      <c r="T142" s="124" t="s">
        <v>279</v>
      </c>
      <c r="U142" s="26"/>
      <c r="V142" s="26"/>
    </row>
    <row r="143" spans="1:22" x14ac:dyDescent="0.25">
      <c r="A143" s="20" t="s">
        <v>18</v>
      </c>
      <c r="B143" s="13" t="s">
        <v>19</v>
      </c>
      <c r="C143" s="4">
        <v>6</v>
      </c>
      <c r="D143" s="183">
        <v>6.4444444444444446</v>
      </c>
      <c r="E143" s="287">
        <v>42203</v>
      </c>
      <c r="F143" s="132" t="s">
        <v>345</v>
      </c>
      <c r="G143" s="133">
        <v>0</v>
      </c>
      <c r="H143" s="4">
        <v>-2</v>
      </c>
      <c r="I143" s="132" t="s">
        <v>351</v>
      </c>
      <c r="J143" s="4">
        <v>-2</v>
      </c>
      <c r="K143" s="4">
        <v>-2</v>
      </c>
      <c r="L143" s="4">
        <v>-1</v>
      </c>
      <c r="M143" s="4">
        <v>-2</v>
      </c>
      <c r="N143" s="4">
        <v>-1</v>
      </c>
      <c r="O143" s="4">
        <v>-1</v>
      </c>
      <c r="P143" s="4">
        <v>-2</v>
      </c>
      <c r="Q143" s="134">
        <v>9</v>
      </c>
      <c r="R143" s="47">
        <v>-13</v>
      </c>
      <c r="S143" s="135">
        <v>-1.4444444444444444</v>
      </c>
      <c r="T143" s="144">
        <v>7.8888888888888893</v>
      </c>
      <c r="U143" s="26"/>
      <c r="V143" s="26"/>
    </row>
    <row r="144" spans="1:22" x14ac:dyDescent="0.25">
      <c r="A144" s="20" t="s">
        <v>18</v>
      </c>
      <c r="B144" s="13" t="s">
        <v>19</v>
      </c>
      <c r="C144" s="4" t="s">
        <v>269</v>
      </c>
      <c r="D144" s="131" t="s">
        <v>270</v>
      </c>
      <c r="E144" s="116" t="s">
        <v>271</v>
      </c>
      <c r="F144" s="116" t="s">
        <v>213</v>
      </c>
      <c r="G144" s="435" t="s">
        <v>452</v>
      </c>
      <c r="H144" s="303" t="s">
        <v>448</v>
      </c>
      <c r="I144" s="238" t="s">
        <v>450</v>
      </c>
      <c r="J144" s="116" t="s">
        <v>213</v>
      </c>
      <c r="K144" s="137" t="s">
        <v>275</v>
      </c>
      <c r="L144" s="216" t="s">
        <v>217</v>
      </c>
      <c r="M144" s="165" t="s">
        <v>291</v>
      </c>
      <c r="N144" s="121" t="s">
        <v>310</v>
      </c>
      <c r="O144" s="137" t="s">
        <v>240</v>
      </c>
      <c r="P144" s="240" t="s">
        <v>284</v>
      </c>
      <c r="Q144" s="124" t="s">
        <v>221</v>
      </c>
      <c r="R144" s="125" t="s">
        <v>211</v>
      </c>
      <c r="S144" s="126" t="s">
        <v>222</v>
      </c>
      <c r="T144" s="124" t="s">
        <v>279</v>
      </c>
      <c r="U144" s="436"/>
      <c r="V144" s="437"/>
    </row>
    <row r="145" spans="1:22" x14ac:dyDescent="0.25">
      <c r="A145" s="20" t="s">
        <v>18</v>
      </c>
      <c r="B145" s="13" t="s">
        <v>19</v>
      </c>
      <c r="C145" s="438">
        <v>6</v>
      </c>
      <c r="D145" s="439">
        <v>7.8888888888888893</v>
      </c>
      <c r="E145" s="287">
        <v>42592</v>
      </c>
      <c r="F145" s="132" t="s">
        <v>351</v>
      </c>
      <c r="G145" s="133">
        <v>-1</v>
      </c>
      <c r="H145" s="4">
        <v>-2</v>
      </c>
      <c r="I145" s="4">
        <v>-1</v>
      </c>
      <c r="J145" s="143">
        <v>42271</v>
      </c>
      <c r="K145" s="47">
        <v>0</v>
      </c>
      <c r="L145" s="47">
        <v>1</v>
      </c>
      <c r="M145" s="47">
        <v>1</v>
      </c>
      <c r="N145" s="47">
        <v>1</v>
      </c>
      <c r="O145" s="47">
        <v>1</v>
      </c>
      <c r="P145" s="47">
        <v>1</v>
      </c>
      <c r="Q145" s="134">
        <v>9</v>
      </c>
      <c r="R145" s="47">
        <v>1</v>
      </c>
      <c r="S145" s="135">
        <v>0.1111111111111111</v>
      </c>
      <c r="T145" s="144">
        <v>7.7777777777777786</v>
      </c>
      <c r="U145" s="436"/>
      <c r="V145" s="437"/>
    </row>
    <row r="146" spans="1:22" x14ac:dyDescent="0.25">
      <c r="A146" s="20" t="s">
        <v>18</v>
      </c>
      <c r="B146" s="13" t="s">
        <v>19</v>
      </c>
      <c r="C146" s="4" t="s">
        <v>269</v>
      </c>
      <c r="D146" s="131" t="s">
        <v>270</v>
      </c>
      <c r="E146" s="116" t="s">
        <v>271</v>
      </c>
      <c r="F146" s="116" t="s">
        <v>213</v>
      </c>
      <c r="G146" s="440" t="s">
        <v>311</v>
      </c>
      <c r="H146" s="225" t="s">
        <v>286</v>
      </c>
      <c r="I146" s="167" t="s">
        <v>122</v>
      </c>
      <c r="J146" s="167" t="s">
        <v>284</v>
      </c>
      <c r="K146" s="232" t="s">
        <v>288</v>
      </c>
      <c r="L146" s="223" t="s">
        <v>285</v>
      </c>
      <c r="M146" s="232" t="s">
        <v>288</v>
      </c>
      <c r="N146" s="167" t="s">
        <v>137</v>
      </c>
      <c r="O146" s="225" t="s">
        <v>122</v>
      </c>
      <c r="P146" s="225" t="s">
        <v>284</v>
      </c>
      <c r="Q146" s="124" t="s">
        <v>221</v>
      </c>
      <c r="R146" s="125" t="s">
        <v>211</v>
      </c>
      <c r="S146" s="126" t="s">
        <v>222</v>
      </c>
      <c r="T146" s="124" t="s">
        <v>279</v>
      </c>
      <c r="U146" s="111"/>
      <c r="V146" s="111"/>
    </row>
    <row r="147" spans="1:22" x14ac:dyDescent="0.25">
      <c r="A147" s="20" t="s">
        <v>18</v>
      </c>
      <c r="B147" s="13" t="s">
        <v>19</v>
      </c>
      <c r="C147" s="4">
        <v>7</v>
      </c>
      <c r="D147" s="439">
        <v>7.7777777777777786</v>
      </c>
      <c r="E147" s="287">
        <v>42226</v>
      </c>
      <c r="F147" s="128" t="s">
        <v>287</v>
      </c>
      <c r="G147" s="441">
        <v>2</v>
      </c>
      <c r="H147" s="4">
        <v>0</v>
      </c>
      <c r="I147" s="4">
        <v>2</v>
      </c>
      <c r="J147" s="4">
        <v>0</v>
      </c>
      <c r="K147" s="4">
        <v>1</v>
      </c>
      <c r="L147" s="4">
        <v>0</v>
      </c>
      <c r="M147" s="155">
        <v>1</v>
      </c>
      <c r="N147" s="155">
        <v>0</v>
      </c>
      <c r="O147" s="155">
        <v>-1</v>
      </c>
      <c r="P147" s="155">
        <v>-2</v>
      </c>
      <c r="Q147" s="134">
        <v>10</v>
      </c>
      <c r="R147" s="47">
        <v>3</v>
      </c>
      <c r="S147" s="135">
        <v>0.3</v>
      </c>
      <c r="T147" s="156">
        <v>7.4777777777777787</v>
      </c>
      <c r="U147" s="111"/>
      <c r="V147" s="111"/>
    </row>
    <row r="148" spans="1:22" x14ac:dyDescent="0.25">
      <c r="A148" s="20" t="s">
        <v>18</v>
      </c>
      <c r="B148" s="13" t="s">
        <v>19</v>
      </c>
      <c r="C148" s="4" t="s">
        <v>269</v>
      </c>
      <c r="D148" s="131" t="s">
        <v>270</v>
      </c>
      <c r="E148" s="116" t="s">
        <v>271</v>
      </c>
      <c r="F148" s="116" t="s">
        <v>213</v>
      </c>
      <c r="G148" s="442" t="s">
        <v>285</v>
      </c>
      <c r="H148" s="116" t="s">
        <v>213</v>
      </c>
      <c r="I148" s="204" t="s">
        <v>144</v>
      </c>
      <c r="J148" s="425" t="s">
        <v>365</v>
      </c>
      <c r="K148" s="369" t="s">
        <v>397</v>
      </c>
      <c r="L148" s="265" t="s">
        <v>427</v>
      </c>
      <c r="M148" s="204" t="s">
        <v>144</v>
      </c>
      <c r="N148" s="369" t="s">
        <v>397</v>
      </c>
      <c r="O148" s="116" t="s">
        <v>213</v>
      </c>
      <c r="P148" s="211" t="s">
        <v>315</v>
      </c>
      <c r="Q148" s="124" t="s">
        <v>221</v>
      </c>
      <c r="R148" s="125" t="s">
        <v>211</v>
      </c>
      <c r="S148" s="126" t="s">
        <v>222</v>
      </c>
      <c r="T148" s="124" t="s">
        <v>279</v>
      </c>
      <c r="U148" s="26"/>
      <c r="V148" s="26"/>
    </row>
    <row r="149" spans="1:22" x14ac:dyDescent="0.25">
      <c r="A149" s="20" t="s">
        <v>18</v>
      </c>
      <c r="B149" s="13" t="s">
        <v>19</v>
      </c>
      <c r="C149" s="47">
        <v>8</v>
      </c>
      <c r="D149" s="183">
        <v>7.4777777777777787</v>
      </c>
      <c r="E149" s="287">
        <v>42271</v>
      </c>
      <c r="F149" s="128" t="s">
        <v>287</v>
      </c>
      <c r="G149" s="154">
        <v>0</v>
      </c>
      <c r="H149" s="443" t="s">
        <v>398</v>
      </c>
      <c r="I149" s="169">
        <v>2</v>
      </c>
      <c r="J149" s="169">
        <v>2</v>
      </c>
      <c r="K149" s="169">
        <v>-1</v>
      </c>
      <c r="L149" s="169">
        <v>2</v>
      </c>
      <c r="M149" s="169">
        <v>0</v>
      </c>
      <c r="N149" s="444">
        <v>-1</v>
      </c>
      <c r="O149" s="445">
        <v>42308</v>
      </c>
      <c r="P149" s="47">
        <v>2</v>
      </c>
      <c r="Q149" s="134">
        <v>8</v>
      </c>
      <c r="R149" s="47">
        <v>6</v>
      </c>
      <c r="S149" s="135">
        <v>0.75</v>
      </c>
      <c r="T149" s="144">
        <v>6.7277777777777787</v>
      </c>
      <c r="U149" s="26"/>
      <c r="V149" s="26"/>
    </row>
    <row r="150" spans="1:22" x14ac:dyDescent="0.25">
      <c r="A150" s="20" t="s">
        <v>18</v>
      </c>
      <c r="B150" s="13" t="s">
        <v>453</v>
      </c>
      <c r="C150" s="4" t="s">
        <v>269</v>
      </c>
      <c r="D150" s="131" t="s">
        <v>270</v>
      </c>
      <c r="E150" s="116" t="s">
        <v>271</v>
      </c>
      <c r="F150" s="116" t="s">
        <v>213</v>
      </c>
      <c r="G150" s="206" t="s">
        <v>312</v>
      </c>
      <c r="H150" s="233" t="s">
        <v>316</v>
      </c>
      <c r="I150" s="404" t="s">
        <v>314</v>
      </c>
      <c r="J150" s="324" t="s">
        <v>266</v>
      </c>
      <c r="K150" s="233" t="s">
        <v>313</v>
      </c>
      <c r="L150" s="116" t="s">
        <v>213</v>
      </c>
      <c r="M150" s="396" t="s">
        <v>290</v>
      </c>
      <c r="N150" s="285" t="s">
        <v>122</v>
      </c>
      <c r="O150" s="233" t="s">
        <v>143</v>
      </c>
      <c r="P150" s="239" t="s">
        <v>138</v>
      </c>
      <c r="Q150" s="124" t="s">
        <v>221</v>
      </c>
      <c r="R150" s="125" t="s">
        <v>211</v>
      </c>
      <c r="S150" s="126" t="s">
        <v>222</v>
      </c>
      <c r="T150" s="124" t="s">
        <v>279</v>
      </c>
      <c r="U150" s="141"/>
      <c r="V150" s="141"/>
    </row>
    <row r="151" spans="1:22" x14ac:dyDescent="0.25">
      <c r="A151" s="20" t="s">
        <v>18</v>
      </c>
      <c r="B151" s="13" t="s">
        <v>453</v>
      </c>
      <c r="C151" s="4">
        <v>8</v>
      </c>
      <c r="D151" s="183">
        <v>6.7277777777777787</v>
      </c>
      <c r="E151" s="128">
        <v>42308</v>
      </c>
      <c r="F151" s="132">
        <v>42308</v>
      </c>
      <c r="G151" s="273">
        <v>0</v>
      </c>
      <c r="H151" s="47">
        <v>0</v>
      </c>
      <c r="I151" s="47">
        <v>2</v>
      </c>
      <c r="J151" s="47">
        <v>1</v>
      </c>
      <c r="K151" s="47">
        <v>2</v>
      </c>
      <c r="L151" s="132" t="s">
        <v>289</v>
      </c>
      <c r="M151" s="4">
        <v>0</v>
      </c>
      <c r="N151" s="4">
        <v>-1</v>
      </c>
      <c r="O151" s="4">
        <v>0</v>
      </c>
      <c r="P151" s="4">
        <v>2</v>
      </c>
      <c r="Q151" s="134">
        <v>9</v>
      </c>
      <c r="R151" s="47">
        <v>6</v>
      </c>
      <c r="S151" s="135">
        <v>0.66666666666666663</v>
      </c>
      <c r="T151" s="156">
        <v>6.0611111111111118</v>
      </c>
      <c r="U151" s="145"/>
      <c r="V151" s="171"/>
    </row>
    <row r="152" spans="1:22" x14ac:dyDescent="0.25">
      <c r="A152" s="20" t="s">
        <v>18</v>
      </c>
      <c r="B152" s="13" t="s">
        <v>19</v>
      </c>
      <c r="C152" s="4" t="s">
        <v>269</v>
      </c>
      <c r="D152" s="131" t="s">
        <v>270</v>
      </c>
      <c r="E152" s="116" t="s">
        <v>271</v>
      </c>
      <c r="F152" s="116" t="s">
        <v>213</v>
      </c>
      <c r="G152" s="285" t="s">
        <v>251</v>
      </c>
      <c r="H152" s="446" t="s">
        <v>122</v>
      </c>
      <c r="I152" s="233" t="s">
        <v>143</v>
      </c>
      <c r="J152" s="239" t="s">
        <v>138</v>
      </c>
      <c r="K152" s="116" t="s">
        <v>295</v>
      </c>
      <c r="L152" s="246" t="s">
        <v>284</v>
      </c>
      <c r="M152" s="174" t="s">
        <v>325</v>
      </c>
      <c r="N152" s="242" t="s">
        <v>359</v>
      </c>
      <c r="O152" s="410" t="s">
        <v>276</v>
      </c>
      <c r="P152" s="246" t="s">
        <v>251</v>
      </c>
      <c r="Q152" s="124" t="s">
        <v>221</v>
      </c>
      <c r="R152" s="125" t="s">
        <v>211</v>
      </c>
      <c r="S152" s="126" t="s">
        <v>222</v>
      </c>
      <c r="T152" s="124" t="s">
        <v>279</v>
      </c>
      <c r="U152" s="141"/>
      <c r="V152" s="141"/>
    </row>
    <row r="153" spans="1:22" x14ac:dyDescent="0.25">
      <c r="A153" s="20" t="s">
        <v>18</v>
      </c>
      <c r="B153" s="13" t="s">
        <v>19</v>
      </c>
      <c r="C153" s="47">
        <v>6</v>
      </c>
      <c r="D153" s="183">
        <v>6.0611111111111118</v>
      </c>
      <c r="E153" s="128">
        <v>42308</v>
      </c>
      <c r="F153" s="132" t="s">
        <v>289</v>
      </c>
      <c r="G153" s="133">
        <v>-2</v>
      </c>
      <c r="H153" s="4">
        <v>-1</v>
      </c>
      <c r="I153" s="4">
        <v>0</v>
      </c>
      <c r="J153" s="4">
        <v>2</v>
      </c>
      <c r="K153" s="143" t="s">
        <v>297</v>
      </c>
      <c r="L153" s="4">
        <v>0</v>
      </c>
      <c r="M153" s="4">
        <v>-2</v>
      </c>
      <c r="N153" s="4">
        <v>-1</v>
      </c>
      <c r="O153" s="220">
        <v>0</v>
      </c>
      <c r="P153" s="4">
        <v>0</v>
      </c>
      <c r="Q153" s="134">
        <v>9</v>
      </c>
      <c r="R153" s="47">
        <v>-4</v>
      </c>
      <c r="S153" s="135">
        <v>-0.44444444444444442</v>
      </c>
      <c r="T153" s="156">
        <v>6.5055555555555564</v>
      </c>
      <c r="U153" s="145"/>
      <c r="V153" s="171"/>
    </row>
    <row r="154" spans="1:22" x14ac:dyDescent="0.25">
      <c r="A154" s="20" t="s">
        <v>18</v>
      </c>
      <c r="B154" s="13" t="s">
        <v>453</v>
      </c>
      <c r="C154" s="4" t="s">
        <v>269</v>
      </c>
      <c r="D154" s="131" t="s">
        <v>270</v>
      </c>
      <c r="E154" s="116" t="s">
        <v>271</v>
      </c>
      <c r="F154" s="116" t="s">
        <v>213</v>
      </c>
      <c r="G154" s="353" t="s">
        <v>325</v>
      </c>
      <c r="H154" s="240" t="s">
        <v>359</v>
      </c>
      <c r="I154" s="116" t="s">
        <v>213</v>
      </c>
      <c r="J154" s="166" t="s">
        <v>372</v>
      </c>
      <c r="K154" s="355" t="s">
        <v>338</v>
      </c>
      <c r="L154" s="223" t="s">
        <v>285</v>
      </c>
      <c r="M154" s="231" t="s">
        <v>454</v>
      </c>
      <c r="N154" s="243" t="s">
        <v>273</v>
      </c>
      <c r="O154" s="116" t="s">
        <v>213</v>
      </c>
      <c r="P154" s="387" t="s">
        <v>285</v>
      </c>
      <c r="Q154" s="124" t="s">
        <v>221</v>
      </c>
      <c r="R154" s="125" t="s">
        <v>211</v>
      </c>
      <c r="S154" s="126" t="s">
        <v>222</v>
      </c>
      <c r="T154" s="124" t="s">
        <v>279</v>
      </c>
      <c r="U154" s="145"/>
      <c r="V154" s="171"/>
    </row>
    <row r="155" spans="1:22" x14ac:dyDescent="0.25">
      <c r="A155" s="20" t="s">
        <v>18</v>
      </c>
      <c r="B155" s="13" t="s">
        <v>453</v>
      </c>
      <c r="C155" s="47">
        <v>7</v>
      </c>
      <c r="D155" s="142">
        <v>6.5055555555555564</v>
      </c>
      <c r="E155" s="128">
        <v>42399</v>
      </c>
      <c r="F155" s="143" t="s">
        <v>297</v>
      </c>
      <c r="G155" s="133">
        <v>-2</v>
      </c>
      <c r="H155" s="4">
        <v>1</v>
      </c>
      <c r="I155" s="132">
        <v>42406</v>
      </c>
      <c r="J155" s="4">
        <v>0</v>
      </c>
      <c r="K155" s="4">
        <v>2</v>
      </c>
      <c r="L155" s="4">
        <v>0</v>
      </c>
      <c r="M155" s="4">
        <v>1</v>
      </c>
      <c r="N155" s="4">
        <v>-2</v>
      </c>
      <c r="O155" s="132" t="s">
        <v>226</v>
      </c>
      <c r="P155" s="4">
        <v>3</v>
      </c>
      <c r="Q155" s="134">
        <v>8</v>
      </c>
      <c r="R155" s="47">
        <v>3</v>
      </c>
      <c r="S155" s="135">
        <v>0.375</v>
      </c>
      <c r="T155" s="156">
        <v>6.1305555555555564</v>
      </c>
      <c r="U155" s="145"/>
      <c r="V155" s="171"/>
    </row>
    <row r="156" spans="1:22" x14ac:dyDescent="0.25">
      <c r="A156" s="20" t="s">
        <v>18</v>
      </c>
      <c r="B156" s="13" t="s">
        <v>19</v>
      </c>
      <c r="C156" s="4" t="s">
        <v>269</v>
      </c>
      <c r="D156" s="131" t="s">
        <v>270</v>
      </c>
      <c r="E156" s="116" t="s">
        <v>271</v>
      </c>
      <c r="F156" s="116" t="s">
        <v>213</v>
      </c>
      <c r="G156" s="190" t="s">
        <v>372</v>
      </c>
      <c r="H156" s="240" t="s">
        <v>455</v>
      </c>
      <c r="I156" s="240" t="s">
        <v>456</v>
      </c>
      <c r="J156" s="242" t="s">
        <v>276</v>
      </c>
      <c r="K156" s="240" t="s">
        <v>327</v>
      </c>
      <c r="L156" s="232" t="s">
        <v>457</v>
      </c>
      <c r="M156" s="447" t="s">
        <v>458</v>
      </c>
      <c r="N156" s="240" t="s">
        <v>327</v>
      </c>
      <c r="O156" s="242" t="s">
        <v>455</v>
      </c>
      <c r="P156" s="387" t="s">
        <v>285</v>
      </c>
      <c r="Q156" s="124" t="s">
        <v>221</v>
      </c>
      <c r="R156" s="125" t="s">
        <v>211</v>
      </c>
      <c r="S156" s="126" t="s">
        <v>222</v>
      </c>
      <c r="T156" s="124" t="s">
        <v>279</v>
      </c>
      <c r="U156" s="26"/>
      <c r="V156" s="26"/>
    </row>
    <row r="157" spans="1:22" x14ac:dyDescent="0.25">
      <c r="A157" s="20" t="s">
        <v>18</v>
      </c>
      <c r="B157" s="13" t="s">
        <v>19</v>
      </c>
      <c r="C157" s="4">
        <v>7</v>
      </c>
      <c r="D157" s="183">
        <v>6.1305555555555564</v>
      </c>
      <c r="E157" s="203">
        <v>42450</v>
      </c>
      <c r="F157" s="132" t="s">
        <v>226</v>
      </c>
      <c r="G157" s="4">
        <v>0</v>
      </c>
      <c r="H157" s="133">
        <v>1</v>
      </c>
      <c r="I157" s="4">
        <v>2</v>
      </c>
      <c r="J157" s="4">
        <v>0</v>
      </c>
      <c r="K157" s="4">
        <v>1</v>
      </c>
      <c r="L157" s="4">
        <v>1</v>
      </c>
      <c r="M157" s="4">
        <v>2</v>
      </c>
      <c r="N157" s="4">
        <v>1</v>
      </c>
      <c r="O157" s="4">
        <v>-1</v>
      </c>
      <c r="P157" s="4">
        <v>3</v>
      </c>
      <c r="Q157" s="134">
        <v>10</v>
      </c>
      <c r="R157" s="47">
        <v>9</v>
      </c>
      <c r="S157" s="135">
        <v>0.9</v>
      </c>
      <c r="T157" s="156">
        <v>5.2305555555555561</v>
      </c>
      <c r="U157" s="26"/>
      <c r="V157" s="26"/>
    </row>
    <row r="158" spans="1:22" x14ac:dyDescent="0.25">
      <c r="A158" s="20" t="s">
        <v>18</v>
      </c>
      <c r="B158" s="13" t="s">
        <v>19</v>
      </c>
      <c r="C158" s="4" t="s">
        <v>269</v>
      </c>
      <c r="D158" s="131" t="s">
        <v>270</v>
      </c>
      <c r="E158" s="116" t="s">
        <v>271</v>
      </c>
      <c r="F158" s="116" t="s">
        <v>213</v>
      </c>
      <c r="G158" s="448" t="s">
        <v>116</v>
      </c>
      <c r="H158" s="217" t="s">
        <v>213</v>
      </c>
      <c r="I158" s="242" t="s">
        <v>276</v>
      </c>
      <c r="J158" s="355" t="s">
        <v>138</v>
      </c>
      <c r="K158" s="243" t="s">
        <v>273</v>
      </c>
      <c r="L158" s="246" t="s">
        <v>122</v>
      </c>
      <c r="M158" s="116" t="s">
        <v>213</v>
      </c>
      <c r="N158" s="434" t="s">
        <v>285</v>
      </c>
      <c r="O158" s="122" t="s">
        <v>117</v>
      </c>
      <c r="P158" s="356" t="s">
        <v>273</v>
      </c>
      <c r="Q158" s="124" t="s">
        <v>221</v>
      </c>
      <c r="R158" s="125" t="s">
        <v>211</v>
      </c>
      <c r="S158" s="126" t="s">
        <v>222</v>
      </c>
      <c r="T158" s="124" t="s">
        <v>279</v>
      </c>
      <c r="U158" s="141"/>
      <c r="V158" s="141"/>
    </row>
    <row r="159" spans="1:22" x14ac:dyDescent="0.25">
      <c r="A159" s="20" t="s">
        <v>18</v>
      </c>
      <c r="B159" s="13" t="s">
        <v>19</v>
      </c>
      <c r="C159" s="47">
        <v>5</v>
      </c>
      <c r="D159" s="183">
        <v>5.2305555555555561</v>
      </c>
      <c r="E159" s="203">
        <v>42450</v>
      </c>
      <c r="F159" s="132" t="s">
        <v>226</v>
      </c>
      <c r="G159" s="4">
        <v>-1</v>
      </c>
      <c r="H159" s="131" t="s">
        <v>293</v>
      </c>
      <c r="I159" s="131">
        <v>-1</v>
      </c>
      <c r="J159" s="131">
        <v>0</v>
      </c>
      <c r="K159" s="131">
        <v>-2</v>
      </c>
      <c r="L159" s="131">
        <v>0</v>
      </c>
      <c r="M159" s="187">
        <v>42518</v>
      </c>
      <c r="N159" s="4">
        <v>-1</v>
      </c>
      <c r="O159" s="4">
        <v>0</v>
      </c>
      <c r="P159" s="4">
        <v>0</v>
      </c>
      <c r="Q159" s="134">
        <v>8</v>
      </c>
      <c r="R159" s="47">
        <v>-5</v>
      </c>
      <c r="S159" s="135">
        <f>+R159/Q159</f>
        <v>-0.625</v>
      </c>
      <c r="T159" s="156">
        <f>+D159-S159</f>
        <v>5.8555555555555561</v>
      </c>
      <c r="U159" s="145"/>
      <c r="V159" s="171"/>
    </row>
    <row r="160" spans="1:22" x14ac:dyDescent="0.25">
      <c r="A160" s="20" t="s">
        <v>18</v>
      </c>
      <c r="B160" s="13" t="s">
        <v>19</v>
      </c>
      <c r="C160" s="4" t="s">
        <v>269</v>
      </c>
      <c r="D160" s="131" t="s">
        <v>270</v>
      </c>
      <c r="E160" s="116" t="s">
        <v>271</v>
      </c>
      <c r="F160" s="116" t="s">
        <v>213</v>
      </c>
      <c r="G160" s="355" t="s">
        <v>429</v>
      </c>
      <c r="H160" s="240" t="s">
        <v>459</v>
      </c>
      <c r="I160" s="389" t="s">
        <v>325</v>
      </c>
      <c r="J160" s="172" t="s">
        <v>213</v>
      </c>
      <c r="K160" s="206" t="s">
        <v>251</v>
      </c>
      <c r="L160" s="387" t="s">
        <v>388</v>
      </c>
      <c r="M160" s="356" t="s">
        <v>276</v>
      </c>
      <c r="N160" s="355" t="s">
        <v>429</v>
      </c>
      <c r="O160" s="332" t="s">
        <v>327</v>
      </c>
      <c r="P160" s="323" t="str">
        <f>+'[2]Input sheet'!$B$19</f>
        <v>De Villiers M</v>
      </c>
      <c r="Q160" s="124" t="s">
        <v>221</v>
      </c>
      <c r="R160" s="125" t="s">
        <v>211</v>
      </c>
      <c r="S160" s="126" t="s">
        <v>222</v>
      </c>
      <c r="T160" s="124" t="s">
        <v>279</v>
      </c>
      <c r="U160" s="141"/>
      <c r="V160" s="141"/>
    </row>
    <row r="161" spans="1:22" x14ac:dyDescent="0.25">
      <c r="A161" s="20" t="s">
        <v>18</v>
      </c>
      <c r="B161" s="13" t="s">
        <v>19</v>
      </c>
      <c r="C161" s="47">
        <v>6</v>
      </c>
      <c r="D161" s="183">
        <f>+T159</f>
        <v>5.8555555555555561</v>
      </c>
      <c r="E161" s="203">
        <v>42546</v>
      </c>
      <c r="F161" s="187">
        <v>42518</v>
      </c>
      <c r="G161" s="4">
        <v>0</v>
      </c>
      <c r="H161" s="4">
        <v>0</v>
      </c>
      <c r="I161" s="4">
        <v>-1</v>
      </c>
      <c r="J161" s="184" t="s">
        <v>250</v>
      </c>
      <c r="K161" s="4">
        <v>0</v>
      </c>
      <c r="L161" s="4">
        <v>2</v>
      </c>
      <c r="M161" s="4">
        <v>0</v>
      </c>
      <c r="N161" s="4">
        <v>0</v>
      </c>
      <c r="O161" s="4">
        <v>0</v>
      </c>
      <c r="P161" s="4">
        <v>0</v>
      </c>
      <c r="Q161" s="134">
        <v>9</v>
      </c>
      <c r="R161" s="47">
        <v>1</v>
      </c>
      <c r="S161" s="135">
        <f>+R161/Q161</f>
        <v>0.1111111111111111</v>
      </c>
      <c r="T161" s="156">
        <f>+D161-S161</f>
        <v>5.7444444444444454</v>
      </c>
      <c r="U161" s="145"/>
      <c r="V161" s="171"/>
    </row>
    <row r="162" spans="1:22" x14ac:dyDescent="0.25">
      <c r="A162" s="20" t="s">
        <v>18</v>
      </c>
      <c r="B162" s="13" t="s">
        <v>19</v>
      </c>
      <c r="C162" s="4" t="s">
        <v>269</v>
      </c>
      <c r="D162" s="131" t="s">
        <v>270</v>
      </c>
      <c r="E162" s="116" t="s">
        <v>271</v>
      </c>
      <c r="F162" s="116" t="s">
        <v>213</v>
      </c>
      <c r="G162" s="434" t="s">
        <v>388</v>
      </c>
      <c r="H162" s="449" t="s">
        <v>403</v>
      </c>
      <c r="I162" s="313" t="s">
        <v>429</v>
      </c>
      <c r="J162" s="450" t="s">
        <v>388</v>
      </c>
      <c r="K162" s="247" t="s">
        <v>387</v>
      </c>
      <c r="L162" s="303" t="s">
        <v>460</v>
      </c>
      <c r="M162" s="302" t="s">
        <v>429</v>
      </c>
      <c r="N162" s="116" t="s">
        <v>295</v>
      </c>
      <c r="O162" s="149" t="s">
        <v>389</v>
      </c>
      <c r="P162" s="303" t="s">
        <v>388</v>
      </c>
      <c r="Q162" s="305" t="s">
        <v>221</v>
      </c>
      <c r="R162" s="7" t="s">
        <v>211</v>
      </c>
      <c r="S162" s="306" t="s">
        <v>222</v>
      </c>
      <c r="T162" s="124" t="s">
        <v>279</v>
      </c>
      <c r="U162" s="141"/>
      <c r="V162" s="141"/>
    </row>
    <row r="163" spans="1:22" x14ac:dyDescent="0.25">
      <c r="A163" s="20" t="s">
        <v>18</v>
      </c>
      <c r="B163" s="13" t="s">
        <v>19</v>
      </c>
      <c r="C163" s="249">
        <v>6</v>
      </c>
      <c r="D163" s="183">
        <f>+T161</f>
        <v>5.7444444444444454</v>
      </c>
      <c r="E163" s="203">
        <v>42548</v>
      </c>
      <c r="F163" s="184" t="s">
        <v>250</v>
      </c>
      <c r="G163" s="451">
        <v>0</v>
      </c>
      <c r="H163" s="47">
        <v>1</v>
      </c>
      <c r="I163" s="47">
        <v>1</v>
      </c>
      <c r="J163" s="47">
        <v>1</v>
      </c>
      <c r="K163" s="47">
        <v>-1</v>
      </c>
      <c r="L163" s="47">
        <v>0</v>
      </c>
      <c r="M163" s="4">
        <v>-1</v>
      </c>
      <c r="N163" s="143" t="s">
        <v>330</v>
      </c>
      <c r="O163" s="4">
        <v>0</v>
      </c>
      <c r="P163" s="4">
        <v>-1</v>
      </c>
      <c r="Q163" s="415">
        <v>9</v>
      </c>
      <c r="R163" s="45">
        <v>0</v>
      </c>
      <c r="S163" s="308">
        <f>+R163/Q163</f>
        <v>0</v>
      </c>
      <c r="T163" s="309">
        <f>+D163-S163</f>
        <v>5.7444444444444454</v>
      </c>
      <c r="U163" s="145"/>
      <c r="V163" s="171"/>
    </row>
    <row r="164" spans="1:22" ht="15.75" x14ac:dyDescent="0.25">
      <c r="A164" s="452" t="s">
        <v>18</v>
      </c>
      <c r="B164" s="453" t="s">
        <v>19</v>
      </c>
      <c r="C164" s="4" t="s">
        <v>269</v>
      </c>
      <c r="D164" s="131" t="s">
        <v>270</v>
      </c>
      <c r="E164" s="116" t="s">
        <v>271</v>
      </c>
      <c r="F164" s="116" t="s">
        <v>213</v>
      </c>
      <c r="G164" s="413" t="s">
        <v>137</v>
      </c>
      <c r="H164" s="238" t="s">
        <v>333</v>
      </c>
      <c r="I164" s="238" t="s">
        <v>364</v>
      </c>
      <c r="J164" s="454" t="s">
        <v>120</v>
      </c>
      <c r="Q164" s="305" t="s">
        <v>221</v>
      </c>
      <c r="R164" s="7" t="s">
        <v>211</v>
      </c>
      <c r="S164" s="306" t="s">
        <v>222</v>
      </c>
      <c r="T164" s="124" t="s">
        <v>279</v>
      </c>
      <c r="U164" s="141" t="s">
        <v>230</v>
      </c>
      <c r="V164" s="141" t="s">
        <v>231</v>
      </c>
    </row>
    <row r="165" spans="1:22" ht="15.75" x14ac:dyDescent="0.25">
      <c r="A165" s="452" t="s">
        <v>18</v>
      </c>
      <c r="B165" s="453" t="s">
        <v>19</v>
      </c>
      <c r="C165" s="4">
        <v>6</v>
      </c>
      <c r="D165" s="183">
        <f>+T163</f>
        <v>5.7444444444444454</v>
      </c>
      <c r="E165" s="4"/>
      <c r="F165" s="143" t="s">
        <v>330</v>
      </c>
      <c r="G165" s="4">
        <v>0</v>
      </c>
      <c r="H165" s="4">
        <v>0</v>
      </c>
      <c r="I165" s="4">
        <v>-1</v>
      </c>
      <c r="J165" s="4">
        <v>1</v>
      </c>
      <c r="Q165" s="415">
        <v>4</v>
      </c>
      <c r="R165" s="45">
        <v>0</v>
      </c>
      <c r="S165" s="308">
        <f>+R165/Q165</f>
        <v>0</v>
      </c>
      <c r="T165" s="309">
        <f>+D165-S165</f>
        <v>5.7444444444444454</v>
      </c>
      <c r="U165" s="145">
        <v>6.4443999999999999</v>
      </c>
      <c r="V165" s="171">
        <f>+U165-T165</f>
        <v>0.69995555555555455</v>
      </c>
    </row>
    <row r="166" spans="1:22" x14ac:dyDescent="0.25">
      <c r="A166" s="20" t="s">
        <v>27</v>
      </c>
      <c r="B166" s="13" t="s">
        <v>461</v>
      </c>
      <c r="C166" s="4" t="s">
        <v>269</v>
      </c>
      <c r="D166" s="131" t="s">
        <v>270</v>
      </c>
      <c r="E166" s="116" t="s">
        <v>271</v>
      </c>
      <c r="F166" s="116" t="s">
        <v>213</v>
      </c>
      <c r="G166" s="327" t="s">
        <v>384</v>
      </c>
      <c r="H166" s="239" t="s">
        <v>379</v>
      </c>
      <c r="I166" s="233" t="s">
        <v>425</v>
      </c>
      <c r="J166" s="233" t="s">
        <v>383</v>
      </c>
      <c r="K166" s="324" t="s">
        <v>426</v>
      </c>
      <c r="L166" s="204" t="s">
        <v>380</v>
      </c>
      <c r="M166" s="324" t="s">
        <v>382</v>
      </c>
      <c r="N166" s="455" t="s">
        <v>462</v>
      </c>
      <c r="O166" s="149" t="s">
        <v>383</v>
      </c>
      <c r="Q166" s="124" t="s">
        <v>221</v>
      </c>
      <c r="R166" s="125" t="s">
        <v>211</v>
      </c>
      <c r="S166" s="126" t="s">
        <v>222</v>
      </c>
      <c r="T166" s="124" t="s">
        <v>279</v>
      </c>
      <c r="U166" s="153"/>
      <c r="V166" s="141"/>
    </row>
    <row r="167" spans="1:22" x14ac:dyDescent="0.25">
      <c r="A167" s="20" t="s">
        <v>27</v>
      </c>
      <c r="B167" s="13" t="s">
        <v>461</v>
      </c>
      <c r="C167" s="4">
        <v>7</v>
      </c>
      <c r="D167" s="4"/>
      <c r="E167" s="9"/>
      <c r="F167" s="132" t="s">
        <v>351</v>
      </c>
      <c r="G167" s="133">
        <v>0</v>
      </c>
      <c r="H167" s="4">
        <v>0</v>
      </c>
      <c r="I167" s="4">
        <v>1</v>
      </c>
      <c r="J167" s="4">
        <v>0</v>
      </c>
      <c r="K167" s="4">
        <v>1</v>
      </c>
      <c r="L167" s="4">
        <v>0</v>
      </c>
      <c r="M167" s="4">
        <v>1</v>
      </c>
      <c r="N167" s="4">
        <v>1</v>
      </c>
      <c r="O167" s="4">
        <v>-2</v>
      </c>
      <c r="Q167" s="134">
        <v>9</v>
      </c>
      <c r="R167" s="47">
        <v>2</v>
      </c>
      <c r="S167" s="135">
        <v>0.22222222222222221</v>
      </c>
      <c r="T167" s="136">
        <v>6.7777777777777777</v>
      </c>
      <c r="U167" s="145"/>
      <c r="V167" s="171"/>
    </row>
    <row r="168" spans="1:22" x14ac:dyDescent="0.25">
      <c r="A168" s="20" t="s">
        <v>27</v>
      </c>
      <c r="B168" s="13" t="s">
        <v>461</v>
      </c>
      <c r="C168" s="4" t="s">
        <v>269</v>
      </c>
      <c r="D168" s="131" t="s">
        <v>270</v>
      </c>
      <c r="E168" s="116" t="s">
        <v>271</v>
      </c>
      <c r="F168" s="116" t="s">
        <v>213</v>
      </c>
      <c r="G168" s="240" t="s">
        <v>455</v>
      </c>
      <c r="H168" s="434" t="s">
        <v>285</v>
      </c>
      <c r="I168" s="334" t="s">
        <v>458</v>
      </c>
      <c r="J168" s="456" t="s">
        <v>457</v>
      </c>
      <c r="K168" s="242" t="s">
        <v>276</v>
      </c>
      <c r="L168" s="240" t="s">
        <v>118</v>
      </c>
      <c r="M168" s="116" t="s">
        <v>213</v>
      </c>
      <c r="N168" s="434" t="s">
        <v>120</v>
      </c>
      <c r="O168" s="240" t="s">
        <v>463</v>
      </c>
      <c r="P168" s="457" t="s">
        <v>273</v>
      </c>
      <c r="Q168" s="124" t="s">
        <v>221</v>
      </c>
      <c r="R168" s="125" t="s">
        <v>211</v>
      </c>
      <c r="S168" s="126" t="s">
        <v>222</v>
      </c>
      <c r="T168" s="124" t="s">
        <v>279</v>
      </c>
      <c r="U168" s="153"/>
      <c r="V168" s="141"/>
    </row>
    <row r="169" spans="1:22" x14ac:dyDescent="0.25">
      <c r="A169" s="20" t="s">
        <v>27</v>
      </c>
      <c r="B169" s="13" t="s">
        <v>461</v>
      </c>
      <c r="C169" s="4">
        <v>7</v>
      </c>
      <c r="D169" s="183">
        <v>6.7777777777777777</v>
      </c>
      <c r="E169" s="4"/>
      <c r="F169" s="132" t="s">
        <v>226</v>
      </c>
      <c r="G169" s="4">
        <v>1</v>
      </c>
      <c r="H169" s="4">
        <v>0</v>
      </c>
      <c r="I169" s="133">
        <v>1</v>
      </c>
      <c r="J169" s="458">
        <v>1</v>
      </c>
      <c r="K169" s="4">
        <v>0</v>
      </c>
      <c r="L169" s="4">
        <v>1</v>
      </c>
      <c r="M169" s="187" t="s">
        <v>464</v>
      </c>
      <c r="N169" s="4">
        <v>0</v>
      </c>
      <c r="O169" s="4">
        <v>1</v>
      </c>
      <c r="P169" s="4">
        <v>2</v>
      </c>
      <c r="Q169" s="134">
        <v>9</v>
      </c>
      <c r="R169" s="47">
        <v>7</v>
      </c>
      <c r="S169" s="135">
        <f>+R169/Q169</f>
        <v>0.77777777777777779</v>
      </c>
      <c r="T169" s="459">
        <f>+D169-S169</f>
        <v>6</v>
      </c>
      <c r="U169" s="145"/>
      <c r="V169" s="171"/>
    </row>
    <row r="170" spans="1:22" x14ac:dyDescent="0.25">
      <c r="A170" s="20" t="s">
        <v>27</v>
      </c>
      <c r="B170" s="13" t="s">
        <v>461</v>
      </c>
      <c r="C170" s="4" t="s">
        <v>269</v>
      </c>
      <c r="D170" s="131" t="s">
        <v>270</v>
      </c>
      <c r="E170" s="116" t="s">
        <v>271</v>
      </c>
      <c r="F170" s="116" t="s">
        <v>213</v>
      </c>
      <c r="G170" s="231" t="s">
        <v>119</v>
      </c>
      <c r="H170" s="364" t="s">
        <v>294</v>
      </c>
      <c r="I170" s="434" t="s">
        <v>120</v>
      </c>
      <c r="M170" s="197"/>
      <c r="N170" s="197"/>
      <c r="O170" s="197"/>
      <c r="Q170" s="124" t="s">
        <v>221</v>
      </c>
      <c r="R170" s="125" t="s">
        <v>211</v>
      </c>
      <c r="S170" s="126" t="s">
        <v>222</v>
      </c>
      <c r="T170" s="124" t="s">
        <v>279</v>
      </c>
      <c r="U170" s="153" t="s">
        <v>230</v>
      </c>
      <c r="V170" s="141" t="s">
        <v>231</v>
      </c>
    </row>
    <row r="171" spans="1:22" x14ac:dyDescent="0.25">
      <c r="A171" s="20" t="s">
        <v>27</v>
      </c>
      <c r="B171" s="13" t="s">
        <v>461</v>
      </c>
      <c r="C171" s="186">
        <v>7</v>
      </c>
      <c r="D171" s="183">
        <f>+T169</f>
        <v>6</v>
      </c>
      <c r="E171" s="203">
        <v>42492</v>
      </c>
      <c r="F171" s="187" t="s">
        <v>464</v>
      </c>
      <c r="G171" s="4">
        <v>2</v>
      </c>
      <c r="H171" s="4">
        <v>0</v>
      </c>
      <c r="I171" s="4">
        <v>0</v>
      </c>
      <c r="M171" s="197"/>
      <c r="N171" s="197"/>
      <c r="O171" s="197"/>
      <c r="Q171" s="134">
        <v>3</v>
      </c>
      <c r="R171" s="47">
        <v>2</v>
      </c>
      <c r="S171" s="135">
        <f>+R171/Q171</f>
        <v>0.66666666666666663</v>
      </c>
      <c r="T171" s="459">
        <f>+D171-S171</f>
        <v>5.333333333333333</v>
      </c>
      <c r="U171" s="145">
        <v>6.7778</v>
      </c>
      <c r="V171" s="171">
        <f>+U171-T171</f>
        <v>1.444466666666667</v>
      </c>
    </row>
    <row r="172" spans="1:22" x14ac:dyDescent="0.25">
      <c r="A172" s="7" t="s">
        <v>29</v>
      </c>
      <c r="B172" s="13" t="s">
        <v>30</v>
      </c>
      <c r="C172" s="4" t="s">
        <v>269</v>
      </c>
      <c r="D172" s="131" t="s">
        <v>270</v>
      </c>
      <c r="E172" s="116" t="s">
        <v>271</v>
      </c>
      <c r="F172" s="116" t="s">
        <v>213</v>
      </c>
      <c r="G172" s="460" t="s">
        <v>331</v>
      </c>
      <c r="H172" s="221" t="s">
        <v>465</v>
      </c>
      <c r="I172" s="461" t="s">
        <v>438</v>
      </c>
      <c r="J172" s="116" t="s">
        <v>213</v>
      </c>
      <c r="K172" s="221" t="s">
        <v>317</v>
      </c>
      <c r="L172" s="221" t="s">
        <v>274</v>
      </c>
      <c r="M172" s="256" t="s">
        <v>438</v>
      </c>
      <c r="N172" s="221" t="s">
        <v>363</v>
      </c>
      <c r="O172" s="116" t="s">
        <v>213</v>
      </c>
      <c r="P172" s="301" t="s">
        <v>438</v>
      </c>
      <c r="Q172" s="124" t="s">
        <v>221</v>
      </c>
      <c r="R172" s="125" t="s">
        <v>211</v>
      </c>
      <c r="S172" s="126" t="s">
        <v>222</v>
      </c>
      <c r="T172" s="124" t="s">
        <v>279</v>
      </c>
      <c r="U172" s="26"/>
      <c r="V172" s="26"/>
    </row>
    <row r="173" spans="1:22" x14ac:dyDescent="0.25">
      <c r="A173" s="7" t="s">
        <v>466</v>
      </c>
      <c r="B173" s="13" t="s">
        <v>30</v>
      </c>
      <c r="C173" s="4">
        <v>7</v>
      </c>
      <c r="D173" s="4" t="s">
        <v>467</v>
      </c>
      <c r="E173" s="143">
        <v>42121</v>
      </c>
      <c r="F173" s="4">
        <v>-2</v>
      </c>
      <c r="G173" s="217">
        <v>0</v>
      </c>
      <c r="H173" s="131">
        <v>1</v>
      </c>
      <c r="I173" s="131">
        <v>0</v>
      </c>
      <c r="J173" s="260">
        <v>42042</v>
      </c>
      <c r="K173" s="342">
        <v>0</v>
      </c>
      <c r="L173" s="342">
        <v>1</v>
      </c>
      <c r="M173" s="342">
        <v>0</v>
      </c>
      <c r="N173" s="342">
        <v>2</v>
      </c>
      <c r="O173" s="128" t="s">
        <v>224</v>
      </c>
      <c r="P173" s="130">
        <v>2</v>
      </c>
      <c r="Q173" s="134">
        <v>8</v>
      </c>
      <c r="R173" s="47">
        <v>6</v>
      </c>
      <c r="S173" s="135">
        <v>0.75</v>
      </c>
      <c r="T173" s="136">
        <v>6.25</v>
      </c>
      <c r="U173" s="26"/>
      <c r="V173" s="26"/>
    </row>
    <row r="174" spans="1:22" x14ac:dyDescent="0.25">
      <c r="A174" s="7" t="s">
        <v>29</v>
      </c>
      <c r="B174" s="13" t="s">
        <v>30</v>
      </c>
      <c r="C174" s="4" t="s">
        <v>269</v>
      </c>
      <c r="D174" s="131" t="s">
        <v>270</v>
      </c>
      <c r="E174" s="116" t="s">
        <v>271</v>
      </c>
      <c r="F174" s="116" t="s">
        <v>213</v>
      </c>
      <c r="G174" s="462" t="s">
        <v>388</v>
      </c>
      <c r="H174" s="313" t="s">
        <v>123</v>
      </c>
      <c r="I174" s="463" t="s">
        <v>302</v>
      </c>
      <c r="J174" s="464" t="s">
        <v>468</v>
      </c>
      <c r="K174" s="116" t="s">
        <v>213</v>
      </c>
      <c r="L174" s="216" t="s">
        <v>469</v>
      </c>
      <c r="M174" s="216" t="s">
        <v>470</v>
      </c>
      <c r="N174" s="232" t="s">
        <v>471</v>
      </c>
      <c r="O174" s="258" t="s">
        <v>472</v>
      </c>
      <c r="P174" s="421" t="s">
        <v>440</v>
      </c>
      <c r="Q174" s="124" t="s">
        <v>221</v>
      </c>
      <c r="R174" s="125" t="s">
        <v>211</v>
      </c>
      <c r="S174" s="126" t="s">
        <v>222</v>
      </c>
      <c r="T174" s="124" t="s">
        <v>279</v>
      </c>
      <c r="U174" s="465"/>
      <c r="V174" s="111"/>
    </row>
    <row r="175" spans="1:22" x14ac:dyDescent="0.25">
      <c r="A175" s="7" t="s">
        <v>466</v>
      </c>
      <c r="B175" s="13" t="s">
        <v>30</v>
      </c>
      <c r="C175" s="4">
        <v>6</v>
      </c>
      <c r="D175" s="183">
        <v>6.25</v>
      </c>
      <c r="E175" s="143">
        <v>42121</v>
      </c>
      <c r="F175" s="128" t="s">
        <v>224</v>
      </c>
      <c r="G175" s="129">
        <v>0</v>
      </c>
      <c r="H175" s="130">
        <v>1</v>
      </c>
      <c r="I175" s="130">
        <v>-1</v>
      </c>
      <c r="J175" s="130">
        <v>2</v>
      </c>
      <c r="K175" s="9" t="s">
        <v>280</v>
      </c>
      <c r="L175" s="220">
        <v>0</v>
      </c>
      <c r="M175" s="4">
        <v>1</v>
      </c>
      <c r="N175" s="220">
        <v>1</v>
      </c>
      <c r="O175" s="220">
        <v>-2</v>
      </c>
      <c r="P175" s="220">
        <v>0</v>
      </c>
      <c r="Q175" s="134">
        <v>9</v>
      </c>
      <c r="R175" s="47">
        <v>2</v>
      </c>
      <c r="S175" s="135">
        <v>0.22222222222222221</v>
      </c>
      <c r="T175" s="229">
        <v>6.0277777777777777</v>
      </c>
      <c r="U175" s="465"/>
      <c r="V175" s="111"/>
    </row>
    <row r="176" spans="1:22" x14ac:dyDescent="0.25">
      <c r="A176" s="7" t="s">
        <v>29</v>
      </c>
      <c r="B176" s="13" t="s">
        <v>30</v>
      </c>
      <c r="C176" s="4" t="s">
        <v>269</v>
      </c>
      <c r="D176" s="131" t="s">
        <v>270</v>
      </c>
      <c r="E176" s="116" t="s">
        <v>271</v>
      </c>
      <c r="F176" s="116" t="s">
        <v>213</v>
      </c>
      <c r="G176" s="314" t="s">
        <v>472</v>
      </c>
      <c r="H176" s="466" t="s">
        <v>417</v>
      </c>
      <c r="I176" s="221" t="s">
        <v>473</v>
      </c>
      <c r="J176" s="216" t="s">
        <v>469</v>
      </c>
      <c r="K176" s="467" t="s">
        <v>468</v>
      </c>
      <c r="L176" s="116" t="s">
        <v>213</v>
      </c>
      <c r="M176" s="231" t="s">
        <v>474</v>
      </c>
      <c r="N176" s="279" t="s">
        <v>475</v>
      </c>
      <c r="O176" s="216" t="s">
        <v>476</v>
      </c>
      <c r="P176" s="165" t="s">
        <v>477</v>
      </c>
      <c r="Q176" s="124" t="s">
        <v>221</v>
      </c>
      <c r="R176" s="125" t="s">
        <v>211</v>
      </c>
      <c r="S176" s="126" t="s">
        <v>222</v>
      </c>
      <c r="T176" s="124" t="s">
        <v>279</v>
      </c>
      <c r="U176" s="468"/>
      <c r="V176" s="111"/>
    </row>
    <row r="177" spans="1:22" x14ac:dyDescent="0.25">
      <c r="A177" s="7" t="s">
        <v>466</v>
      </c>
      <c r="B177" s="13" t="s">
        <v>30</v>
      </c>
      <c r="C177" s="4">
        <v>6</v>
      </c>
      <c r="D177" s="4">
        <v>6.0277000000000003</v>
      </c>
      <c r="E177" s="143">
        <v>42121</v>
      </c>
      <c r="F177" s="9" t="s">
        <v>280</v>
      </c>
      <c r="G177" s="228">
        <v>-2</v>
      </c>
      <c r="H177" s="220">
        <v>0</v>
      </c>
      <c r="I177" s="220">
        <v>0</v>
      </c>
      <c r="J177" s="220">
        <v>0</v>
      </c>
      <c r="K177" s="220">
        <v>1</v>
      </c>
      <c r="L177" s="132" t="s">
        <v>345</v>
      </c>
      <c r="M177" s="4">
        <v>1</v>
      </c>
      <c r="N177" s="4">
        <v>0</v>
      </c>
      <c r="O177" s="4">
        <v>0</v>
      </c>
      <c r="P177" s="4">
        <v>1</v>
      </c>
      <c r="Q177" s="134">
        <v>9</v>
      </c>
      <c r="R177" s="47">
        <v>1</v>
      </c>
      <c r="S177" s="135">
        <v>0.1111111111111111</v>
      </c>
      <c r="T177" s="229">
        <v>5.9165888888888896</v>
      </c>
      <c r="U177" s="468"/>
      <c r="V177" s="111"/>
    </row>
    <row r="178" spans="1:22" x14ac:dyDescent="0.25">
      <c r="A178" s="7" t="s">
        <v>29</v>
      </c>
      <c r="B178" s="13" t="s">
        <v>30</v>
      </c>
      <c r="C178" s="4" t="s">
        <v>269</v>
      </c>
      <c r="D178" s="131" t="s">
        <v>270</v>
      </c>
      <c r="E178" s="116" t="s">
        <v>271</v>
      </c>
      <c r="F178" s="116" t="s">
        <v>213</v>
      </c>
      <c r="G178" s="469" t="s">
        <v>443</v>
      </c>
      <c r="H178" s="421" t="s">
        <v>445</v>
      </c>
      <c r="I178" s="279" t="s">
        <v>475</v>
      </c>
      <c r="J178" s="116" t="s">
        <v>295</v>
      </c>
      <c r="K178" s="470" t="s">
        <v>329</v>
      </c>
      <c r="L178" s="471" t="s">
        <v>478</v>
      </c>
      <c r="M178" s="286" t="s">
        <v>438</v>
      </c>
      <c r="N178" s="333" t="s">
        <v>479</v>
      </c>
      <c r="O178" s="116" t="s">
        <v>213</v>
      </c>
      <c r="P178" s="206" t="s">
        <v>316</v>
      </c>
      <c r="Q178" s="124" t="s">
        <v>221</v>
      </c>
      <c r="R178" s="125" t="s">
        <v>211</v>
      </c>
      <c r="S178" s="126" t="s">
        <v>222</v>
      </c>
      <c r="T178" s="124" t="s">
        <v>279</v>
      </c>
      <c r="U178" s="153"/>
      <c r="V178" s="153"/>
    </row>
    <row r="179" spans="1:22" x14ac:dyDescent="0.25">
      <c r="A179" s="7" t="s">
        <v>466</v>
      </c>
      <c r="B179" s="13" t="s">
        <v>30</v>
      </c>
      <c r="C179" s="47">
        <v>6</v>
      </c>
      <c r="D179" s="4">
        <v>5.9165000000000001</v>
      </c>
      <c r="E179" s="143">
        <v>42184</v>
      </c>
      <c r="F179" s="132" t="s">
        <v>345</v>
      </c>
      <c r="G179" s="133">
        <v>0</v>
      </c>
      <c r="H179" s="4">
        <v>0</v>
      </c>
      <c r="I179" s="4">
        <v>0</v>
      </c>
      <c r="J179" s="132" t="s">
        <v>436</v>
      </c>
      <c r="K179" s="47">
        <v>2</v>
      </c>
      <c r="L179" s="47">
        <v>0</v>
      </c>
      <c r="M179" s="47">
        <v>-1</v>
      </c>
      <c r="N179" s="47">
        <v>-1</v>
      </c>
      <c r="O179" s="132" t="s">
        <v>480</v>
      </c>
      <c r="P179" s="4">
        <v>0</v>
      </c>
      <c r="Q179" s="134">
        <v>8</v>
      </c>
      <c r="R179" s="47">
        <v>0</v>
      </c>
      <c r="S179" s="135">
        <v>0</v>
      </c>
      <c r="T179" s="407">
        <v>5.9165000000000001</v>
      </c>
      <c r="U179" s="153"/>
      <c r="V179" s="153"/>
    </row>
    <row r="180" spans="1:22" x14ac:dyDescent="0.25">
      <c r="A180" s="7" t="s">
        <v>29</v>
      </c>
      <c r="B180" s="13" t="s">
        <v>30</v>
      </c>
      <c r="C180" s="4" t="s">
        <v>269</v>
      </c>
      <c r="D180" s="131" t="s">
        <v>270</v>
      </c>
      <c r="E180" s="116" t="s">
        <v>271</v>
      </c>
      <c r="F180" s="116" t="s">
        <v>213</v>
      </c>
      <c r="G180" s="472" t="s">
        <v>456</v>
      </c>
      <c r="H180" s="303" t="s">
        <v>285</v>
      </c>
      <c r="I180" s="396" t="s">
        <v>314</v>
      </c>
      <c r="J180" s="473" t="s">
        <v>481</v>
      </c>
      <c r="K180" s="474" t="s">
        <v>456</v>
      </c>
      <c r="L180" s="464" t="s">
        <v>468</v>
      </c>
      <c r="M180" s="473" t="s">
        <v>481</v>
      </c>
      <c r="N180" s="396" t="s">
        <v>314</v>
      </c>
      <c r="O180" s="303" t="s">
        <v>285</v>
      </c>
      <c r="P180" s="9"/>
      <c r="Q180" s="124" t="s">
        <v>221</v>
      </c>
      <c r="R180" s="125" t="s">
        <v>211</v>
      </c>
      <c r="S180" s="126" t="s">
        <v>222</v>
      </c>
      <c r="T180" s="124" t="s">
        <v>279</v>
      </c>
      <c r="U180" s="153"/>
      <c r="V180" s="153"/>
    </row>
    <row r="181" spans="1:22" x14ac:dyDescent="0.25">
      <c r="A181" s="7" t="s">
        <v>466</v>
      </c>
      <c r="B181" s="13" t="s">
        <v>30</v>
      </c>
      <c r="C181" s="47">
        <v>6</v>
      </c>
      <c r="D181" s="183">
        <v>5.9165888888888896</v>
      </c>
      <c r="E181" s="143">
        <v>42367</v>
      </c>
      <c r="F181" s="132" t="s">
        <v>480</v>
      </c>
      <c r="G181" s="133">
        <v>-1</v>
      </c>
      <c r="H181" s="4">
        <v>-1</v>
      </c>
      <c r="I181" s="4">
        <v>1</v>
      </c>
      <c r="J181" s="4">
        <v>1</v>
      </c>
      <c r="K181" s="4">
        <v>-1</v>
      </c>
      <c r="L181" s="4">
        <v>0</v>
      </c>
      <c r="M181" s="4">
        <v>1</v>
      </c>
      <c r="N181" s="4">
        <v>1</v>
      </c>
      <c r="O181" s="4">
        <v>-1</v>
      </c>
      <c r="P181" s="9"/>
      <c r="Q181" s="134">
        <v>9</v>
      </c>
      <c r="R181" s="47">
        <v>0</v>
      </c>
      <c r="S181" s="135">
        <v>0</v>
      </c>
      <c r="T181" s="156">
        <v>5.9165888888888896</v>
      </c>
      <c r="U181" s="153"/>
      <c r="V181" s="153"/>
    </row>
    <row r="182" spans="1:22" x14ac:dyDescent="0.25">
      <c r="A182" s="7" t="s">
        <v>29</v>
      </c>
      <c r="B182" s="13" t="s">
        <v>30</v>
      </c>
      <c r="C182" s="4" t="s">
        <v>269</v>
      </c>
      <c r="D182" s="131" t="s">
        <v>270</v>
      </c>
      <c r="E182" s="116" t="s">
        <v>271</v>
      </c>
      <c r="F182" s="116" t="s">
        <v>213</v>
      </c>
      <c r="G182" s="147" t="s">
        <v>455</v>
      </c>
      <c r="H182" s="238" t="s">
        <v>482</v>
      </c>
      <c r="I182" s="474" t="s">
        <v>456</v>
      </c>
      <c r="J182" s="464" t="s">
        <v>483</v>
      </c>
      <c r="K182" s="149" t="s">
        <v>276</v>
      </c>
      <c r="L182" s="475" t="s">
        <v>484</v>
      </c>
      <c r="M182" s="396" t="s">
        <v>454</v>
      </c>
      <c r="N182" s="238" t="s">
        <v>482</v>
      </c>
      <c r="O182" s="475" t="s">
        <v>484</v>
      </c>
      <c r="P182" s="149" t="s">
        <v>276</v>
      </c>
      <c r="Q182" s="124" t="s">
        <v>221</v>
      </c>
      <c r="R182" s="125" t="s">
        <v>211</v>
      </c>
      <c r="S182" s="126" t="s">
        <v>222</v>
      </c>
      <c r="T182" s="124" t="s">
        <v>279</v>
      </c>
      <c r="U182" s="153"/>
      <c r="V182" s="153"/>
    </row>
    <row r="183" spans="1:22" x14ac:dyDescent="0.25">
      <c r="A183" s="7" t="s">
        <v>466</v>
      </c>
      <c r="B183" s="13" t="s">
        <v>30</v>
      </c>
      <c r="C183" s="47">
        <v>6</v>
      </c>
      <c r="D183" s="183">
        <v>5.9165888888888896</v>
      </c>
      <c r="E183" s="143">
        <v>42367</v>
      </c>
      <c r="F183" s="143" t="s">
        <v>354</v>
      </c>
      <c r="G183" s="133">
        <v>1</v>
      </c>
      <c r="H183" s="4">
        <v>-1</v>
      </c>
      <c r="I183" s="4">
        <v>-1</v>
      </c>
      <c r="J183" s="4">
        <v>1</v>
      </c>
      <c r="K183" s="4">
        <v>-1</v>
      </c>
      <c r="L183" s="4">
        <v>0</v>
      </c>
      <c r="M183" s="4">
        <v>0</v>
      </c>
      <c r="N183" s="4">
        <v>-1</v>
      </c>
      <c r="O183" s="4">
        <v>0</v>
      </c>
      <c r="P183" s="4">
        <v>-1</v>
      </c>
      <c r="Q183" s="134">
        <v>10</v>
      </c>
      <c r="R183" s="47">
        <v>-3</v>
      </c>
      <c r="S183" s="135">
        <v>-0.3</v>
      </c>
      <c r="T183" s="156">
        <v>6.2165888888888894</v>
      </c>
      <c r="U183" s="153"/>
      <c r="V183" s="153"/>
    </row>
    <row r="184" spans="1:22" x14ac:dyDescent="0.25">
      <c r="A184" s="7" t="s">
        <v>29</v>
      </c>
      <c r="B184" s="13" t="s">
        <v>30</v>
      </c>
      <c r="C184" s="4" t="s">
        <v>269</v>
      </c>
      <c r="D184" s="131" t="s">
        <v>270</v>
      </c>
      <c r="E184" s="116" t="s">
        <v>271</v>
      </c>
      <c r="F184" s="116" t="s">
        <v>213</v>
      </c>
      <c r="G184" s="476" t="s">
        <v>485</v>
      </c>
      <c r="H184" s="233" t="s">
        <v>455</v>
      </c>
      <c r="I184" s="464" t="s">
        <v>483</v>
      </c>
      <c r="J184" s="475" t="s">
        <v>486</v>
      </c>
      <c r="K184" s="131" t="s">
        <v>213</v>
      </c>
      <c r="L184" s="246" t="s">
        <v>251</v>
      </c>
      <c r="M184" s="166" t="s">
        <v>487</v>
      </c>
      <c r="N184" s="434" t="s">
        <v>285</v>
      </c>
      <c r="O184" s="167" t="s">
        <v>327</v>
      </c>
      <c r="P184" s="279" t="s">
        <v>403</v>
      </c>
      <c r="Q184" s="124" t="s">
        <v>221</v>
      </c>
      <c r="R184" s="125" t="s">
        <v>211</v>
      </c>
      <c r="S184" s="126" t="s">
        <v>222</v>
      </c>
      <c r="T184" s="124" t="s">
        <v>279</v>
      </c>
      <c r="U184" s="141"/>
      <c r="V184" s="141"/>
    </row>
    <row r="185" spans="1:22" x14ac:dyDescent="0.25">
      <c r="A185" s="7" t="s">
        <v>466</v>
      </c>
      <c r="B185" s="13" t="s">
        <v>30</v>
      </c>
      <c r="C185" s="47">
        <v>6</v>
      </c>
      <c r="D185" s="183">
        <v>6.2165888888888894</v>
      </c>
      <c r="E185" s="143">
        <v>42374</v>
      </c>
      <c r="F185" s="143" t="s">
        <v>354</v>
      </c>
      <c r="G185" s="133">
        <v>0</v>
      </c>
      <c r="H185" s="4">
        <v>1</v>
      </c>
      <c r="I185" s="4">
        <v>0</v>
      </c>
      <c r="J185" s="4">
        <v>0</v>
      </c>
      <c r="K185" s="132">
        <v>42476</v>
      </c>
      <c r="L185" s="4">
        <v>1</v>
      </c>
      <c r="M185" s="4">
        <v>-1</v>
      </c>
      <c r="N185" s="4">
        <v>-1</v>
      </c>
      <c r="O185" s="4">
        <v>0</v>
      </c>
      <c r="P185" s="4">
        <v>-1</v>
      </c>
      <c r="Q185" s="169">
        <v>9</v>
      </c>
      <c r="R185" s="47">
        <v>-1</v>
      </c>
      <c r="S185" s="135">
        <f>+R185/Q185</f>
        <v>-0.1111111111111111</v>
      </c>
      <c r="T185" s="144">
        <f>+D185-S185</f>
        <v>6.3277000000000001</v>
      </c>
      <c r="U185" s="170"/>
      <c r="V185" s="171"/>
    </row>
    <row r="186" spans="1:22" x14ac:dyDescent="0.25">
      <c r="A186" s="7" t="s">
        <v>29</v>
      </c>
      <c r="B186" s="13" t="s">
        <v>30</v>
      </c>
      <c r="C186" s="4" t="s">
        <v>269</v>
      </c>
      <c r="D186" s="131" t="s">
        <v>270</v>
      </c>
      <c r="E186" s="116" t="s">
        <v>271</v>
      </c>
      <c r="F186" s="116" t="s">
        <v>213</v>
      </c>
      <c r="G186" s="364" t="s">
        <v>294</v>
      </c>
      <c r="H186" s="387" t="s">
        <v>120</v>
      </c>
      <c r="I186" s="139" t="s">
        <v>488</v>
      </c>
      <c r="J186" s="447" t="s">
        <v>245</v>
      </c>
      <c r="K186" s="457" t="s">
        <v>273</v>
      </c>
      <c r="L186" s="232" t="s">
        <v>403</v>
      </c>
      <c r="M186" s="328" t="s">
        <v>273</v>
      </c>
      <c r="N186" s="387" t="s">
        <v>120</v>
      </c>
      <c r="O186" s="240" t="s">
        <v>463</v>
      </c>
      <c r="P186" s="242" t="s">
        <v>116</v>
      </c>
      <c r="Q186" s="124" t="s">
        <v>221</v>
      </c>
      <c r="R186" s="125" t="s">
        <v>211</v>
      </c>
      <c r="S186" s="126" t="s">
        <v>222</v>
      </c>
      <c r="T186" s="124" t="s">
        <v>279</v>
      </c>
      <c r="U186" s="141"/>
      <c r="V186" s="141"/>
    </row>
    <row r="187" spans="1:22" x14ac:dyDescent="0.25">
      <c r="A187" s="7" t="s">
        <v>466</v>
      </c>
      <c r="B187" s="13" t="s">
        <v>30</v>
      </c>
      <c r="C187" s="427">
        <v>6</v>
      </c>
      <c r="D187" s="183">
        <f>+T185</f>
        <v>6.3277000000000001</v>
      </c>
      <c r="E187" s="132">
        <v>42476</v>
      </c>
      <c r="F187" s="187" t="s">
        <v>464</v>
      </c>
      <c r="G187" s="4">
        <v>0</v>
      </c>
      <c r="H187" s="4">
        <v>1</v>
      </c>
      <c r="I187" s="4">
        <v>0</v>
      </c>
      <c r="J187" s="4">
        <v>0</v>
      </c>
      <c r="K187" s="4">
        <v>1</v>
      </c>
      <c r="L187" s="4">
        <v>1</v>
      </c>
      <c r="M187" s="4">
        <v>-1</v>
      </c>
      <c r="N187" s="4">
        <v>1</v>
      </c>
      <c r="O187" s="4">
        <v>0</v>
      </c>
      <c r="P187" s="4">
        <v>-2</v>
      </c>
      <c r="Q187" s="169">
        <v>10</v>
      </c>
      <c r="R187" s="47">
        <v>1</v>
      </c>
      <c r="S187" s="135">
        <f>+R187/Q187</f>
        <v>0.1</v>
      </c>
      <c r="T187" s="144">
        <f>+D187-S187</f>
        <v>6.2277000000000005</v>
      </c>
      <c r="U187" s="170"/>
      <c r="V187" s="171"/>
    </row>
    <row r="188" spans="1:22" x14ac:dyDescent="0.25">
      <c r="A188" s="7" t="s">
        <v>29</v>
      </c>
      <c r="B188" s="13" t="s">
        <v>30</v>
      </c>
      <c r="C188" s="4" t="s">
        <v>269</v>
      </c>
      <c r="D188" s="131" t="s">
        <v>270</v>
      </c>
      <c r="E188" s="116" t="s">
        <v>271</v>
      </c>
      <c r="F188" s="116" t="s">
        <v>213</v>
      </c>
      <c r="G188" s="246" t="s">
        <v>245</v>
      </c>
      <c r="H188" s="116" t="s">
        <v>295</v>
      </c>
      <c r="I188" s="477" t="s">
        <v>489</v>
      </c>
      <c r="J188" s="413" t="s">
        <v>251</v>
      </c>
      <c r="K188" s="478" t="s">
        <v>277</v>
      </c>
      <c r="L188" s="454" t="s">
        <v>120</v>
      </c>
      <c r="M188" s="454" t="s">
        <v>120</v>
      </c>
      <c r="N188" s="149" t="s">
        <v>389</v>
      </c>
      <c r="O188" s="479" t="s">
        <v>274</v>
      </c>
      <c r="P188" s="238" t="s">
        <v>333</v>
      </c>
      <c r="Q188" s="305" t="s">
        <v>221</v>
      </c>
      <c r="R188" s="7" t="s">
        <v>211</v>
      </c>
      <c r="S188" s="306" t="s">
        <v>222</v>
      </c>
      <c r="T188" s="124" t="s">
        <v>279</v>
      </c>
      <c r="U188" s="141" t="s">
        <v>230</v>
      </c>
      <c r="V188" s="141" t="s">
        <v>231</v>
      </c>
    </row>
    <row r="189" spans="1:22" x14ac:dyDescent="0.25">
      <c r="A189" s="7" t="s">
        <v>29</v>
      </c>
      <c r="B189" s="13" t="s">
        <v>30</v>
      </c>
      <c r="C189" s="4">
        <v>6</v>
      </c>
      <c r="D189" s="183">
        <f>+T187</f>
        <v>6.2277000000000005</v>
      </c>
      <c r="E189" s="203">
        <v>42492</v>
      </c>
      <c r="F189" s="187" t="s">
        <v>464</v>
      </c>
      <c r="G189" s="4">
        <v>0</v>
      </c>
      <c r="H189" s="143" t="s">
        <v>330</v>
      </c>
      <c r="I189" s="4">
        <v>-1</v>
      </c>
      <c r="J189" s="4">
        <v>1</v>
      </c>
      <c r="K189" s="4">
        <v>0</v>
      </c>
      <c r="L189" s="4">
        <v>1</v>
      </c>
      <c r="M189" s="4">
        <v>1</v>
      </c>
      <c r="N189" s="4">
        <v>0</v>
      </c>
      <c r="O189" s="4">
        <v>1</v>
      </c>
      <c r="P189" s="4">
        <v>0</v>
      </c>
      <c r="Q189" s="307">
        <v>9</v>
      </c>
      <c r="R189" s="45">
        <v>3</v>
      </c>
      <c r="S189" s="308">
        <f>+R189/Q189</f>
        <v>0.33333333333333331</v>
      </c>
      <c r="T189" s="416">
        <f>+D189-S189</f>
        <v>5.8943666666666674</v>
      </c>
      <c r="U189" s="170">
        <v>6.25</v>
      </c>
      <c r="V189" s="171">
        <f>+U189-T189</f>
        <v>0.35563333333333258</v>
      </c>
    </row>
    <row r="190" spans="1:22" x14ac:dyDescent="0.25">
      <c r="A190" s="19" t="s">
        <v>44</v>
      </c>
      <c r="B190" s="13" t="s">
        <v>45</v>
      </c>
      <c r="C190" s="4" t="s">
        <v>269</v>
      </c>
      <c r="D190" s="131" t="s">
        <v>270</v>
      </c>
      <c r="E190" s="116" t="s">
        <v>271</v>
      </c>
      <c r="F190" s="116" t="s">
        <v>213</v>
      </c>
      <c r="G190" s="246" t="s">
        <v>137</v>
      </c>
      <c r="H190" s="189" t="s">
        <v>248</v>
      </c>
      <c r="I190" s="246" t="s">
        <v>136</v>
      </c>
      <c r="J190" s="177" t="s">
        <v>249</v>
      </c>
      <c r="K190" s="295" t="s">
        <v>143</v>
      </c>
      <c r="L190" s="243" t="s">
        <v>387</v>
      </c>
      <c r="M190" s="240" t="s">
        <v>327</v>
      </c>
      <c r="N190" s="355" t="s">
        <v>138</v>
      </c>
      <c r="O190" s="179" t="s">
        <v>136</v>
      </c>
      <c r="P190" s="178" t="s">
        <v>220</v>
      </c>
      <c r="Q190" s="124" t="s">
        <v>221</v>
      </c>
      <c r="R190" s="125" t="s">
        <v>211</v>
      </c>
      <c r="S190" s="126" t="s">
        <v>222</v>
      </c>
      <c r="T190" s="124" t="s">
        <v>279</v>
      </c>
      <c r="U190" s="153"/>
      <c r="V190" s="153"/>
    </row>
    <row r="191" spans="1:22" x14ac:dyDescent="0.25">
      <c r="A191" s="19" t="s">
        <v>44</v>
      </c>
      <c r="B191" s="13" t="s">
        <v>45</v>
      </c>
      <c r="C191" s="4">
        <v>8</v>
      </c>
      <c r="D191" s="4"/>
      <c r="E191" s="4"/>
      <c r="F191" s="187" t="s">
        <v>250</v>
      </c>
      <c r="G191" s="4">
        <v>2</v>
      </c>
      <c r="H191" s="4">
        <v>1</v>
      </c>
      <c r="I191" s="4">
        <v>2</v>
      </c>
      <c r="J191" s="4">
        <v>0</v>
      </c>
      <c r="K191" s="4">
        <v>1</v>
      </c>
      <c r="L191" s="47">
        <v>0</v>
      </c>
      <c r="M191" s="47">
        <v>1</v>
      </c>
      <c r="N191" s="47">
        <v>2</v>
      </c>
      <c r="O191" s="47">
        <v>-2</v>
      </c>
      <c r="P191" s="47">
        <v>0</v>
      </c>
      <c r="Q191" s="134">
        <v>10</v>
      </c>
      <c r="R191" s="47">
        <v>7</v>
      </c>
      <c r="S191" s="135">
        <f>+R191/Q191</f>
        <v>0.7</v>
      </c>
      <c r="T191" s="144">
        <f>+C191-S191</f>
        <v>7.3</v>
      </c>
      <c r="U191" s="145"/>
      <c r="V191" s="171"/>
    </row>
    <row r="192" spans="1:22" x14ac:dyDescent="0.25">
      <c r="A192" s="19" t="s">
        <v>44</v>
      </c>
      <c r="B192" s="13" t="s">
        <v>45</v>
      </c>
      <c r="C192" s="4" t="s">
        <v>269</v>
      </c>
      <c r="D192" s="131" t="s">
        <v>270</v>
      </c>
      <c r="E192" s="116" t="s">
        <v>271</v>
      </c>
      <c r="F192" s="116" t="s">
        <v>213</v>
      </c>
      <c r="G192" s="300" t="s">
        <v>248</v>
      </c>
      <c r="H192" s="480" t="s">
        <v>143</v>
      </c>
      <c r="I192" s="179" t="s">
        <v>137</v>
      </c>
      <c r="J192" s="302" t="s">
        <v>328</v>
      </c>
      <c r="K192" s="206" t="s">
        <v>251</v>
      </c>
      <c r="L192" s="301" t="s">
        <v>138</v>
      </c>
      <c r="M192" s="246" t="s">
        <v>136</v>
      </c>
      <c r="N192" s="116" t="s">
        <v>213</v>
      </c>
      <c r="O192" s="206" t="s">
        <v>143</v>
      </c>
      <c r="P192" s="338" t="s">
        <v>268</v>
      </c>
      <c r="Q192" s="124" t="s">
        <v>221</v>
      </c>
      <c r="R192" s="125" t="s">
        <v>211</v>
      </c>
      <c r="S192" s="126" t="s">
        <v>222</v>
      </c>
      <c r="T192" s="124" t="s">
        <v>279</v>
      </c>
      <c r="U192" s="153"/>
      <c r="V192" s="153"/>
    </row>
    <row r="193" spans="1:22" x14ac:dyDescent="0.25">
      <c r="A193" s="19" t="s">
        <v>44</v>
      </c>
      <c r="B193" s="13" t="s">
        <v>45</v>
      </c>
      <c r="C193" s="47">
        <v>7</v>
      </c>
      <c r="D193" s="183">
        <f>+T191</f>
        <v>7.3</v>
      </c>
      <c r="E193" s="203">
        <v>42548</v>
      </c>
      <c r="F193" s="187" t="s">
        <v>250</v>
      </c>
      <c r="G193" s="47">
        <v>0</v>
      </c>
      <c r="H193" s="47">
        <v>0</v>
      </c>
      <c r="I193" s="47">
        <v>-1</v>
      </c>
      <c r="J193" s="47">
        <v>0</v>
      </c>
      <c r="K193" s="47">
        <v>1</v>
      </c>
      <c r="L193" s="47">
        <v>1</v>
      </c>
      <c r="M193" s="47">
        <v>0</v>
      </c>
      <c r="N193" s="187" t="s">
        <v>261</v>
      </c>
      <c r="O193" s="4">
        <v>0</v>
      </c>
      <c r="P193" s="4">
        <v>0</v>
      </c>
      <c r="Q193" s="134">
        <v>9</v>
      </c>
      <c r="R193" s="47">
        <v>1</v>
      </c>
      <c r="S193" s="135">
        <f>+R193/Q193</f>
        <v>0.1111111111111111</v>
      </c>
      <c r="T193" s="144">
        <f>+D193-S193</f>
        <v>7.1888888888888891</v>
      </c>
      <c r="U193" s="145"/>
      <c r="V193" s="171"/>
    </row>
    <row r="194" spans="1:22" x14ac:dyDescent="0.25">
      <c r="A194" s="19" t="s">
        <v>44</v>
      </c>
      <c r="B194" s="13" t="s">
        <v>45</v>
      </c>
      <c r="C194" s="4" t="s">
        <v>269</v>
      </c>
      <c r="D194" s="131" t="s">
        <v>270</v>
      </c>
      <c r="E194" s="116" t="s">
        <v>271</v>
      </c>
      <c r="F194" s="116" t="s">
        <v>213</v>
      </c>
      <c r="G194" s="481" t="s">
        <v>71</v>
      </c>
      <c r="H194" s="207" t="s">
        <v>267</v>
      </c>
      <c r="I194" s="338" t="s">
        <v>268</v>
      </c>
      <c r="J194" s="204" t="s">
        <v>372</v>
      </c>
      <c r="K194" s="149" t="s">
        <v>273</v>
      </c>
      <c r="L194" s="204" t="s">
        <v>268</v>
      </c>
      <c r="M194" s="207" t="s">
        <v>372</v>
      </c>
      <c r="N194" s="207" t="s">
        <v>117</v>
      </c>
      <c r="O194" s="206" t="s">
        <v>143</v>
      </c>
      <c r="P194" s="207" t="s">
        <v>121</v>
      </c>
      <c r="Q194" s="124" t="s">
        <v>221</v>
      </c>
      <c r="R194" s="125" t="s">
        <v>211</v>
      </c>
      <c r="S194" s="126" t="s">
        <v>222</v>
      </c>
      <c r="T194" s="124" t="s">
        <v>279</v>
      </c>
      <c r="U194" s="153"/>
      <c r="V194" s="153"/>
    </row>
    <row r="195" spans="1:22" x14ac:dyDescent="0.25">
      <c r="A195" s="19" t="s">
        <v>44</v>
      </c>
      <c r="B195" s="13" t="s">
        <v>45</v>
      </c>
      <c r="C195" s="4">
        <v>7</v>
      </c>
      <c r="D195" s="183">
        <f>+T193</f>
        <v>7.1888888888888891</v>
      </c>
      <c r="E195" s="203">
        <v>42560</v>
      </c>
      <c r="F195" s="187" t="s">
        <v>261</v>
      </c>
      <c r="G195" s="4">
        <v>0</v>
      </c>
      <c r="H195" s="4">
        <v>0</v>
      </c>
      <c r="I195" s="4">
        <v>0</v>
      </c>
      <c r="J195" s="4">
        <v>2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-1</v>
      </c>
      <c r="Q195" s="134">
        <v>10</v>
      </c>
      <c r="R195" s="47">
        <v>1</v>
      </c>
      <c r="S195" s="135">
        <f>+R195/Q195</f>
        <v>0.1</v>
      </c>
      <c r="T195" s="144">
        <f>+D195-S195</f>
        <v>7.0888888888888895</v>
      </c>
      <c r="U195" s="145"/>
      <c r="V195" s="171"/>
    </row>
    <row r="196" spans="1:22" x14ac:dyDescent="0.25">
      <c r="A196" s="19" t="s">
        <v>44</v>
      </c>
      <c r="B196" s="13" t="s">
        <v>45</v>
      </c>
      <c r="C196" s="4" t="s">
        <v>269</v>
      </c>
      <c r="D196" s="131" t="s">
        <v>270</v>
      </c>
      <c r="E196" s="116" t="s">
        <v>271</v>
      </c>
      <c r="F196" s="116" t="s">
        <v>213</v>
      </c>
      <c r="G196" s="149" t="s">
        <v>273</v>
      </c>
      <c r="H196" s="206" t="s">
        <v>143</v>
      </c>
      <c r="Q196" s="124" t="s">
        <v>221</v>
      </c>
      <c r="R196" s="125" t="s">
        <v>211</v>
      </c>
      <c r="S196" s="126" t="s">
        <v>222</v>
      </c>
      <c r="T196" s="124" t="s">
        <v>279</v>
      </c>
      <c r="U196" s="153" t="s">
        <v>230</v>
      </c>
      <c r="V196" s="153" t="s">
        <v>231</v>
      </c>
    </row>
    <row r="197" spans="1:22" x14ac:dyDescent="0.25">
      <c r="A197" s="19" t="s">
        <v>44</v>
      </c>
      <c r="B197" s="13" t="s">
        <v>45</v>
      </c>
      <c r="C197" s="186">
        <v>7</v>
      </c>
      <c r="D197" s="183">
        <f>+T195</f>
        <v>7.0888888888888895</v>
      </c>
      <c r="E197" s="203">
        <v>42562</v>
      </c>
      <c r="F197" s="184" t="s">
        <v>261</v>
      </c>
      <c r="G197" s="4">
        <v>0</v>
      </c>
      <c r="H197" s="4">
        <v>0</v>
      </c>
      <c r="Q197" s="134">
        <v>2</v>
      </c>
      <c r="R197" s="47">
        <v>0</v>
      </c>
      <c r="S197" s="135">
        <f>+R197/Q197</f>
        <v>0</v>
      </c>
      <c r="T197" s="144">
        <f>+D197-S197</f>
        <v>7.0888888888888895</v>
      </c>
      <c r="U197" s="145">
        <v>7.3</v>
      </c>
      <c r="V197" s="171">
        <f>+U197-T197</f>
        <v>0.21111111111111036</v>
      </c>
    </row>
    <row r="198" spans="1:22" x14ac:dyDescent="0.25">
      <c r="A198" s="17" t="s">
        <v>46</v>
      </c>
      <c r="B198" s="13" t="s">
        <v>47</v>
      </c>
      <c r="C198" s="4" t="s">
        <v>269</v>
      </c>
      <c r="D198" s="131" t="s">
        <v>270</v>
      </c>
      <c r="E198" s="116" t="s">
        <v>271</v>
      </c>
      <c r="F198" s="116" t="s">
        <v>213</v>
      </c>
      <c r="G198" s="223" t="s">
        <v>119</v>
      </c>
      <c r="H198" s="457" t="s">
        <v>273</v>
      </c>
      <c r="I198" s="364" t="s">
        <v>294</v>
      </c>
      <c r="J198" s="240" t="s">
        <v>463</v>
      </c>
      <c r="K198" s="246" t="s">
        <v>245</v>
      </c>
      <c r="L198" s="332" t="s">
        <v>116</v>
      </c>
      <c r="M198" s="223" t="s">
        <v>119</v>
      </c>
      <c r="N198" s="232" t="s">
        <v>403</v>
      </c>
      <c r="O198" s="246" t="s">
        <v>245</v>
      </c>
      <c r="P198" s="457" t="s">
        <v>273</v>
      </c>
      <c r="Q198" s="124" t="s">
        <v>221</v>
      </c>
      <c r="R198" s="125" t="s">
        <v>211</v>
      </c>
      <c r="S198" s="126" t="s">
        <v>222</v>
      </c>
      <c r="T198" s="124" t="s">
        <v>279</v>
      </c>
      <c r="U198" s="141"/>
      <c r="V198" s="141"/>
    </row>
    <row r="199" spans="1:22" x14ac:dyDescent="0.25">
      <c r="A199" s="17" t="s">
        <v>46</v>
      </c>
      <c r="B199" s="13" t="s">
        <v>47</v>
      </c>
      <c r="C199" s="4">
        <v>6</v>
      </c>
      <c r="D199" s="4"/>
      <c r="E199" s="4"/>
      <c r="F199" s="187" t="s">
        <v>464</v>
      </c>
      <c r="G199" s="4">
        <v>-1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-1</v>
      </c>
      <c r="N199" s="4">
        <v>1</v>
      </c>
      <c r="O199" s="4">
        <v>0</v>
      </c>
      <c r="P199" s="4">
        <v>1</v>
      </c>
      <c r="Q199" s="169">
        <v>10</v>
      </c>
      <c r="R199" s="47">
        <v>1</v>
      </c>
      <c r="S199" s="135">
        <f>+R199/Q199</f>
        <v>0.1</v>
      </c>
      <c r="T199" s="136">
        <f>+C199-S199</f>
        <v>5.9</v>
      </c>
      <c r="U199" s="170"/>
      <c r="V199" s="146"/>
    </row>
    <row r="200" spans="1:22" x14ac:dyDescent="0.25">
      <c r="A200" s="17" t="s">
        <v>46</v>
      </c>
      <c r="B200" s="13" t="s">
        <v>47</v>
      </c>
      <c r="C200" s="4" t="s">
        <v>269</v>
      </c>
      <c r="D200" s="131" t="s">
        <v>270</v>
      </c>
      <c r="E200" s="116" t="s">
        <v>271</v>
      </c>
      <c r="F200" s="116" t="s">
        <v>213</v>
      </c>
      <c r="G200" s="240" t="s">
        <v>116</v>
      </c>
      <c r="H200" s="116" t="s">
        <v>295</v>
      </c>
      <c r="I200" s="478" t="s">
        <v>277</v>
      </c>
      <c r="J200" s="413" t="s">
        <v>251</v>
      </c>
      <c r="K200" s="482" t="s">
        <v>489</v>
      </c>
      <c r="L200" s="238" t="s">
        <v>119</v>
      </c>
      <c r="M200" s="238" t="s">
        <v>119</v>
      </c>
      <c r="N200" s="483" t="s">
        <v>388</v>
      </c>
      <c r="O200" s="149" t="s">
        <v>118</v>
      </c>
      <c r="P200" s="238" t="s">
        <v>364</v>
      </c>
      <c r="Q200" s="305" t="s">
        <v>221</v>
      </c>
      <c r="R200" s="7" t="s">
        <v>211</v>
      </c>
      <c r="S200" s="306" t="s">
        <v>222</v>
      </c>
      <c r="T200" s="124" t="s">
        <v>279</v>
      </c>
      <c r="U200" s="141" t="s">
        <v>230</v>
      </c>
      <c r="V200" s="141" t="s">
        <v>231</v>
      </c>
    </row>
    <row r="201" spans="1:22" x14ac:dyDescent="0.25">
      <c r="A201" s="17" t="s">
        <v>46</v>
      </c>
      <c r="B201" s="13" t="s">
        <v>47</v>
      </c>
      <c r="C201" s="186">
        <v>6</v>
      </c>
      <c r="D201" s="183">
        <f>+T199</f>
        <v>5.9</v>
      </c>
      <c r="E201" s="203">
        <v>42492</v>
      </c>
      <c r="F201" s="187" t="s">
        <v>464</v>
      </c>
      <c r="G201" s="4">
        <v>0</v>
      </c>
      <c r="H201" s="143" t="s">
        <v>330</v>
      </c>
      <c r="I201" s="4">
        <v>0</v>
      </c>
      <c r="J201" s="4">
        <v>1</v>
      </c>
      <c r="K201" s="4">
        <v>1</v>
      </c>
      <c r="L201" s="4">
        <v>-1</v>
      </c>
      <c r="M201" s="4">
        <v>-1</v>
      </c>
      <c r="N201" s="4">
        <v>1</v>
      </c>
      <c r="O201" s="4">
        <v>-1</v>
      </c>
      <c r="P201" s="4">
        <v>-1</v>
      </c>
      <c r="Q201" s="307">
        <v>9</v>
      </c>
      <c r="R201" s="45">
        <v>-1</v>
      </c>
      <c r="S201" s="308">
        <f>+R201/Q201</f>
        <v>-0.1111111111111111</v>
      </c>
      <c r="T201" s="416">
        <f>+D201-S201</f>
        <v>6.0111111111111111</v>
      </c>
      <c r="U201" s="170">
        <v>5.9</v>
      </c>
      <c r="V201" s="171">
        <f>+U201-T201</f>
        <v>-0.11111111111111072</v>
      </c>
    </row>
    <row r="202" spans="1:22" s="26" customFormat="1" x14ac:dyDescent="0.25">
      <c r="A202" s="272"/>
      <c r="B202" s="272"/>
      <c r="C202" s="111"/>
      <c r="D202" s="227"/>
      <c r="E202" s="917"/>
      <c r="F202" s="918"/>
      <c r="G202" s="111"/>
      <c r="H202" s="919"/>
      <c r="I202" s="111"/>
      <c r="J202" s="111"/>
      <c r="K202" s="111"/>
      <c r="L202" s="111"/>
      <c r="M202" s="111"/>
      <c r="N202" s="111"/>
      <c r="O202" s="111"/>
      <c r="P202" s="111"/>
      <c r="Q202" s="861"/>
      <c r="R202" s="111"/>
      <c r="S202" s="721"/>
      <c r="T202" s="282"/>
      <c r="U202" s="170"/>
      <c r="V202" s="171"/>
    </row>
    <row r="203" spans="1:22" s="26" customFormat="1" ht="18.75" x14ac:dyDescent="0.3">
      <c r="A203" s="911" t="s">
        <v>1004</v>
      </c>
      <c r="B203" s="272"/>
      <c r="C203" s="111"/>
      <c r="D203" s="227"/>
      <c r="E203" s="917"/>
      <c r="F203" s="918"/>
      <c r="G203" s="111"/>
      <c r="H203" s="919"/>
      <c r="I203" s="111"/>
      <c r="J203" s="111"/>
      <c r="K203" s="111"/>
      <c r="L203" s="111"/>
      <c r="M203" s="111"/>
      <c r="N203" s="111"/>
      <c r="O203" s="111"/>
      <c r="P203" s="111"/>
      <c r="Q203" s="861"/>
      <c r="R203" s="111"/>
      <c r="S203" s="721"/>
      <c r="T203" s="282"/>
      <c r="U203" s="170"/>
      <c r="V203" s="171"/>
    </row>
    <row r="205" spans="1:22" x14ac:dyDescent="0.25">
      <c r="L205" s="38"/>
      <c r="M205" s="38"/>
      <c r="N205" s="38"/>
      <c r="O205" s="38"/>
      <c r="P205" s="38"/>
      <c r="Q205" s="38" t="s">
        <v>878</v>
      </c>
      <c r="R205" s="38"/>
      <c r="S205" s="38"/>
      <c r="T205" s="38"/>
    </row>
    <row r="206" spans="1:22" x14ac:dyDescent="0.25">
      <c r="C206" s="38">
        <v>1</v>
      </c>
      <c r="D206" s="38">
        <f>+C206+1</f>
        <v>2</v>
      </c>
      <c r="E206" s="38">
        <f t="shared" ref="E206" si="8">+D206+1</f>
        <v>3</v>
      </c>
      <c r="F206" s="38">
        <f t="shared" ref="F206" si="9">+E206+1</f>
        <v>4</v>
      </c>
      <c r="G206" s="38">
        <f t="shared" ref="G206" si="10">+F206+1</f>
        <v>5</v>
      </c>
      <c r="H206" s="38">
        <f t="shared" ref="H206" si="11">+G206+1</f>
        <v>6</v>
      </c>
      <c r="I206" s="38">
        <f t="shared" ref="I206" si="12">+H206+1</f>
        <v>7</v>
      </c>
      <c r="J206" s="38">
        <f t="shared" ref="J206" si="13">+I206+1</f>
        <v>8</v>
      </c>
      <c r="K206" s="38">
        <f t="shared" ref="K206" si="14">+J206+1</f>
        <v>9</v>
      </c>
      <c r="L206" s="38"/>
      <c r="M206" s="38"/>
      <c r="N206" s="38" t="s">
        <v>879</v>
      </c>
      <c r="O206" t="s">
        <v>115</v>
      </c>
      <c r="Q206" s="38" t="s">
        <v>895</v>
      </c>
      <c r="R206" s="38"/>
      <c r="S206" s="38"/>
      <c r="T206" s="38"/>
    </row>
    <row r="207" spans="1:22" x14ac:dyDescent="0.25">
      <c r="C207" s="94" t="str">
        <f>+$B$6</f>
        <v>Jones E</v>
      </c>
      <c r="D207" s="52" t="str">
        <f>+$B$7</f>
        <v>Fraser B</v>
      </c>
      <c r="E207" s="53" t="str">
        <f>+$B$8</f>
        <v>Kroese I</v>
      </c>
      <c r="F207" s="95" t="str">
        <f>+$B$9</f>
        <v>Theron E</v>
      </c>
      <c r="G207" s="54" t="str">
        <f>+$B$10</f>
        <v>Beneke J</v>
      </c>
      <c r="H207" s="3" t="str">
        <f>+$B$11</f>
        <v>Ebersohn R</v>
      </c>
      <c r="I207" s="55" t="str">
        <f>+$B$12</f>
        <v>Steyn S</v>
      </c>
      <c r="J207" s="56" t="str">
        <f>+$B$13</f>
        <v>Thompson R</v>
      </c>
      <c r="K207" s="33" t="str">
        <f>+$B$14</f>
        <v>Player 9</v>
      </c>
      <c r="L207" s="38" t="s">
        <v>493</v>
      </c>
      <c r="M207" s="38" t="s">
        <v>494</v>
      </c>
      <c r="N207" s="38" t="s">
        <v>884</v>
      </c>
      <c r="O207" s="2" t="s">
        <v>64</v>
      </c>
      <c r="P207" s="2" t="s">
        <v>269</v>
      </c>
      <c r="Q207" s="38" t="s">
        <v>221</v>
      </c>
      <c r="R207" s="38"/>
      <c r="S207" s="38"/>
      <c r="T207" s="38"/>
    </row>
    <row r="208" spans="1:22" x14ac:dyDescent="0.25">
      <c r="A208" s="38">
        <v>1</v>
      </c>
      <c r="B208" s="94" t="str">
        <f>+$B$6</f>
        <v>Jones E</v>
      </c>
      <c r="C208" s="889"/>
      <c r="D208" s="4">
        <v>1</v>
      </c>
      <c r="E208" s="4">
        <v>1</v>
      </c>
      <c r="F208" s="4"/>
      <c r="G208" s="4"/>
      <c r="H208" s="4"/>
      <c r="I208" s="4"/>
      <c r="J208" s="4"/>
      <c r="K208" s="4"/>
      <c r="L208" s="4">
        <f>+C208+D208+E208+F208+G208+H208+I208+J208+K208</f>
        <v>2</v>
      </c>
      <c r="M208" s="4">
        <f>+C217</f>
        <v>2</v>
      </c>
      <c r="N208" s="4">
        <f>+L208/M208</f>
        <v>1</v>
      </c>
      <c r="O208" s="142">
        <v>5.3333000000000004</v>
      </c>
      <c r="P208" s="4">
        <v>7</v>
      </c>
      <c r="Q208" s="4">
        <v>21</v>
      </c>
      <c r="R208" s="38"/>
      <c r="S208" s="38"/>
      <c r="T208" s="38"/>
    </row>
    <row r="209" spans="1:20" x14ac:dyDescent="0.25">
      <c r="A209" s="38">
        <f t="shared" ref="A209:A216" si="15">+A208+1</f>
        <v>2</v>
      </c>
      <c r="B209" s="52" t="str">
        <f>+$B$7</f>
        <v>Fraser B</v>
      </c>
      <c r="C209" s="4"/>
      <c r="D209" s="889"/>
      <c r="E209" s="4"/>
      <c r="F209" s="4">
        <v>1</v>
      </c>
      <c r="G209" s="4">
        <v>2</v>
      </c>
      <c r="H209" s="4"/>
      <c r="I209" s="4"/>
      <c r="J209" s="4"/>
      <c r="K209" s="4"/>
      <c r="L209" s="4">
        <f t="shared" ref="L209:L216" si="16">+C209+D209+E209+F209+G209+H209+I209+J209+K209</f>
        <v>3</v>
      </c>
      <c r="M209" s="4">
        <f>+D217</f>
        <v>5</v>
      </c>
      <c r="N209" s="4">
        <f t="shared" ref="N209:N214" si="17">+L209/M209</f>
        <v>0.6</v>
      </c>
      <c r="O209" s="142">
        <v>5.7443999999999997</v>
      </c>
      <c r="P209" s="4">
        <v>6</v>
      </c>
      <c r="Q209" s="4">
        <v>111</v>
      </c>
      <c r="R209" s="38"/>
      <c r="S209" s="38"/>
      <c r="T209" s="38"/>
    </row>
    <row r="210" spans="1:20" x14ac:dyDescent="0.25">
      <c r="A210" s="38">
        <f t="shared" si="15"/>
        <v>3</v>
      </c>
      <c r="B210" s="53" t="str">
        <f>+$B$8</f>
        <v>Kroese I</v>
      </c>
      <c r="C210" s="4"/>
      <c r="D210" s="4">
        <v>1</v>
      </c>
      <c r="E210" s="889"/>
      <c r="F210" s="4">
        <v>4</v>
      </c>
      <c r="G210" s="4"/>
      <c r="H210" s="4">
        <v>1</v>
      </c>
      <c r="I210" s="4"/>
      <c r="J210" s="4"/>
      <c r="K210" s="4"/>
      <c r="L210" s="4">
        <f t="shared" si="16"/>
        <v>6</v>
      </c>
      <c r="M210" s="4">
        <f>+E217</f>
        <v>1</v>
      </c>
      <c r="N210" s="4">
        <f t="shared" si="17"/>
        <v>6</v>
      </c>
      <c r="O210" s="142">
        <v>5.8944000000000001</v>
      </c>
      <c r="P210" s="4">
        <v>6</v>
      </c>
      <c r="Q210" s="4">
        <v>81</v>
      </c>
      <c r="R210" s="38"/>
      <c r="S210" s="38"/>
      <c r="T210" s="38"/>
    </row>
    <row r="211" spans="1:20" x14ac:dyDescent="0.25">
      <c r="A211" s="38">
        <f t="shared" si="15"/>
        <v>4</v>
      </c>
      <c r="B211" s="95" t="str">
        <f>+$B$9</f>
        <v>Theron E</v>
      </c>
      <c r="C211" s="4">
        <v>2</v>
      </c>
      <c r="D211" s="4"/>
      <c r="E211" s="4"/>
      <c r="F211" s="889"/>
      <c r="G211" s="4"/>
      <c r="H211" s="4"/>
      <c r="I211" s="4"/>
      <c r="J211" s="4"/>
      <c r="K211" s="4"/>
      <c r="L211" s="4">
        <f t="shared" si="16"/>
        <v>2</v>
      </c>
      <c r="M211" s="4">
        <f>+F217</f>
        <v>5</v>
      </c>
      <c r="N211" s="4">
        <f t="shared" si="17"/>
        <v>0.4</v>
      </c>
      <c r="O211" s="142">
        <v>6.0110999999999999</v>
      </c>
      <c r="P211" s="4">
        <v>6</v>
      </c>
      <c r="Q211" s="4">
        <v>19</v>
      </c>
      <c r="R211" s="38"/>
      <c r="S211" s="38"/>
      <c r="T211" s="38"/>
    </row>
    <row r="212" spans="1:20" x14ac:dyDescent="0.25">
      <c r="A212" s="38">
        <f t="shared" si="15"/>
        <v>5</v>
      </c>
      <c r="B212" s="54" t="str">
        <f>+$B$10</f>
        <v>Beneke J</v>
      </c>
      <c r="C212" s="4"/>
      <c r="D212" s="4">
        <v>3</v>
      </c>
      <c r="E212" s="4"/>
      <c r="F212" s="4"/>
      <c r="G212" s="889"/>
      <c r="H212" s="4"/>
      <c r="I212" s="4"/>
      <c r="J212" s="4"/>
      <c r="K212" s="4"/>
      <c r="L212" s="4">
        <f t="shared" si="16"/>
        <v>3</v>
      </c>
      <c r="M212" s="4">
        <f>+G217</f>
        <v>2</v>
      </c>
      <c r="N212" s="4">
        <f t="shared" si="17"/>
        <v>1.5</v>
      </c>
      <c r="O212" s="142">
        <v>6.1666999999999996</v>
      </c>
      <c r="P212" s="4">
        <v>8</v>
      </c>
      <c r="Q212" s="4">
        <v>48</v>
      </c>
      <c r="R212" s="38"/>
      <c r="S212" s="38"/>
      <c r="T212" s="38"/>
    </row>
    <row r="213" spans="1:20" x14ac:dyDescent="0.25">
      <c r="A213" s="38">
        <f t="shared" si="15"/>
        <v>6</v>
      </c>
      <c r="B213" s="3" t="str">
        <f>+$B$11</f>
        <v>Ebersohn R</v>
      </c>
      <c r="C213" s="4"/>
      <c r="D213" s="4"/>
      <c r="E213" s="4"/>
      <c r="F213" s="4"/>
      <c r="G213" s="4"/>
      <c r="H213" s="889"/>
      <c r="I213" s="4"/>
      <c r="J213" s="4"/>
      <c r="K213" s="4"/>
      <c r="L213" s="4">
        <f t="shared" si="16"/>
        <v>0</v>
      </c>
      <c r="M213" s="4">
        <f>+H217</f>
        <v>1</v>
      </c>
      <c r="N213" s="4">
        <f t="shared" si="17"/>
        <v>0</v>
      </c>
      <c r="O213" s="142">
        <v>6.6666999999999996</v>
      </c>
      <c r="P213" s="4">
        <v>7</v>
      </c>
      <c r="Q213" s="4">
        <v>15</v>
      </c>
      <c r="R213" s="38"/>
      <c r="S213" s="38"/>
      <c r="T213" s="38"/>
    </row>
    <row r="214" spans="1:20" x14ac:dyDescent="0.25">
      <c r="A214" s="38">
        <f t="shared" si="15"/>
        <v>7</v>
      </c>
      <c r="B214" s="55" t="str">
        <f>+$B$12</f>
        <v>Steyn S</v>
      </c>
      <c r="C214" s="4"/>
      <c r="D214" s="4"/>
      <c r="E214" s="4"/>
      <c r="F214" s="4"/>
      <c r="G214" s="4"/>
      <c r="H214" s="4"/>
      <c r="I214" s="889"/>
      <c r="J214" s="4"/>
      <c r="K214" s="4"/>
      <c r="L214" s="4">
        <f t="shared" si="16"/>
        <v>0</v>
      </c>
      <c r="M214" s="4">
        <f>+I217</f>
        <v>0</v>
      </c>
      <c r="N214" s="4" t="e">
        <f t="shared" si="17"/>
        <v>#DIV/0!</v>
      </c>
      <c r="O214" s="142">
        <v>7.0888999999999998</v>
      </c>
      <c r="P214" s="4">
        <v>7</v>
      </c>
      <c r="Q214" s="4">
        <v>31</v>
      </c>
      <c r="R214" s="38"/>
      <c r="S214" s="38"/>
      <c r="T214" s="38"/>
    </row>
    <row r="215" spans="1:20" x14ac:dyDescent="0.25">
      <c r="A215" s="38">
        <f t="shared" si="15"/>
        <v>8</v>
      </c>
      <c r="B215" s="56" t="str">
        <f>+$B$13</f>
        <v>Thompson R</v>
      </c>
      <c r="C215" s="4"/>
      <c r="D215" s="4"/>
      <c r="E215" s="4"/>
      <c r="F215" s="4"/>
      <c r="G215" s="4"/>
      <c r="H215" s="4"/>
      <c r="I215" s="4"/>
      <c r="J215" s="889"/>
      <c r="K215" s="4"/>
      <c r="L215" s="4">
        <f t="shared" si="16"/>
        <v>0</v>
      </c>
      <c r="M215" s="4">
        <f>+J217</f>
        <v>0</v>
      </c>
      <c r="N215" s="9"/>
      <c r="O215" s="925">
        <v>8</v>
      </c>
      <c r="P215" s="250">
        <v>8</v>
      </c>
      <c r="Q215" s="4">
        <v>0</v>
      </c>
      <c r="R215" s="38"/>
      <c r="S215" s="38"/>
      <c r="T215" s="38"/>
    </row>
    <row r="216" spans="1:20" x14ac:dyDescent="0.25">
      <c r="A216" s="38">
        <f t="shared" si="15"/>
        <v>9</v>
      </c>
      <c r="B216" s="33" t="str">
        <f>+$B$14</f>
        <v>Player 9</v>
      </c>
      <c r="C216" s="4"/>
      <c r="D216" s="4"/>
      <c r="E216" s="4"/>
      <c r="F216" s="4"/>
      <c r="G216" s="4"/>
      <c r="H216" s="4"/>
      <c r="I216" s="4"/>
      <c r="J216" s="4"/>
      <c r="K216" s="889"/>
      <c r="L216" s="4">
        <f t="shared" si="16"/>
        <v>0</v>
      </c>
      <c r="M216" s="4">
        <f>+K217</f>
        <v>0</v>
      </c>
      <c r="Q216" s="38"/>
      <c r="R216" s="38"/>
      <c r="S216" s="38"/>
      <c r="T216" s="38"/>
    </row>
    <row r="217" spans="1:20" x14ac:dyDescent="0.25">
      <c r="B217" t="s">
        <v>494</v>
      </c>
      <c r="C217" s="4">
        <f>+C208+C209+C210+C211+C212+C213+C214+C215+C216</f>
        <v>2</v>
      </c>
      <c r="D217" s="4">
        <f t="shared" ref="D217:K217" si="18">+D208+D209+D210+D211+D212+D213+D214+D215+D216</f>
        <v>5</v>
      </c>
      <c r="E217" s="4">
        <f t="shared" si="18"/>
        <v>1</v>
      </c>
      <c r="F217" s="4">
        <f t="shared" si="18"/>
        <v>5</v>
      </c>
      <c r="G217" s="4">
        <f t="shared" si="18"/>
        <v>2</v>
      </c>
      <c r="H217" s="4">
        <f t="shared" si="18"/>
        <v>1</v>
      </c>
      <c r="I217" s="4">
        <f t="shared" si="18"/>
        <v>0</v>
      </c>
      <c r="J217" s="4">
        <f t="shared" si="18"/>
        <v>0</v>
      </c>
      <c r="K217" s="4">
        <f t="shared" si="18"/>
        <v>0</v>
      </c>
    </row>
    <row r="219" spans="1:20" ht="18.75" x14ac:dyDescent="0.3">
      <c r="A219" s="911" t="s">
        <v>998</v>
      </c>
      <c r="B219" s="911"/>
      <c r="C219" s="920"/>
      <c r="D219" s="920"/>
      <c r="E219" s="920"/>
      <c r="F219" s="920"/>
      <c r="G219" s="920"/>
      <c r="H219" s="920"/>
      <c r="I219" s="920"/>
      <c r="J219" s="921"/>
    </row>
    <row r="220" spans="1:20" ht="18.75" x14ac:dyDescent="0.3">
      <c r="A220" s="911" t="s">
        <v>897</v>
      </c>
      <c r="B220" s="911"/>
      <c r="C220" s="911"/>
      <c r="D220" s="911"/>
      <c r="E220" s="911"/>
      <c r="F220" s="911"/>
      <c r="G220" s="911"/>
      <c r="H220" s="911"/>
      <c r="I220" s="911"/>
      <c r="J220" s="911"/>
    </row>
    <row r="222" spans="1:20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</row>
    <row r="224" spans="1:20" x14ac:dyDescent="0.25">
      <c r="C224" s="94" t="str">
        <f>+$B$6</f>
        <v>Jones E</v>
      </c>
      <c r="D224" s="52" t="str">
        <f>+$B$7</f>
        <v>Fraser B</v>
      </c>
      <c r="E224" s="53" t="str">
        <f>+$B$8</f>
        <v>Kroese I</v>
      </c>
      <c r="F224" s="95" t="str">
        <f>+$B$9</f>
        <v>Theron E</v>
      </c>
      <c r="G224" s="54" t="str">
        <f>+$B$10</f>
        <v>Beneke J</v>
      </c>
      <c r="H224" s="3" t="str">
        <f>+$B$11</f>
        <v>Ebersohn R</v>
      </c>
      <c r="I224" s="55" t="str">
        <f>+$B$12</f>
        <v>Steyn S</v>
      </c>
      <c r="J224" s="56" t="str">
        <f>+$B$13</f>
        <v>Thompson R</v>
      </c>
      <c r="K224" s="33" t="str">
        <f>+$B$14</f>
        <v>Player 9</v>
      </c>
    </row>
    <row r="225" spans="2:24" x14ac:dyDescent="0.25">
      <c r="B225" s="94" t="str">
        <f>+$B$6</f>
        <v>Jones E</v>
      </c>
      <c r="C225" s="889"/>
      <c r="D225" s="4">
        <v>1</v>
      </c>
      <c r="E225" s="4">
        <v>1</v>
      </c>
      <c r="F225" s="4"/>
      <c r="G225" s="4"/>
      <c r="H225" s="4"/>
      <c r="I225" s="4"/>
      <c r="J225" s="4"/>
      <c r="K225" s="4"/>
    </row>
    <row r="226" spans="2:24" x14ac:dyDescent="0.25">
      <c r="X226" s="38"/>
    </row>
    <row r="227" spans="2:24" x14ac:dyDescent="0.25">
      <c r="X227" s="38"/>
    </row>
    <row r="228" spans="2:24" x14ac:dyDescent="0.25">
      <c r="X228" s="38"/>
    </row>
    <row r="229" spans="2:24" x14ac:dyDescent="0.25">
      <c r="X229" s="38"/>
    </row>
    <row r="230" spans="2:24" x14ac:dyDescent="0.25">
      <c r="X230" s="38"/>
    </row>
    <row r="231" spans="2:24" x14ac:dyDescent="0.25">
      <c r="X231" s="38"/>
    </row>
    <row r="232" spans="2:24" x14ac:dyDescent="0.25">
      <c r="X232" s="38"/>
    </row>
    <row r="233" spans="2:24" x14ac:dyDescent="0.25">
      <c r="X233" s="38"/>
    </row>
    <row r="234" spans="2:24" x14ac:dyDescent="0.25">
      <c r="X234" s="38"/>
    </row>
    <row r="235" spans="2:24" x14ac:dyDescent="0.25">
      <c r="X235" s="38"/>
    </row>
    <row r="236" spans="2:24" x14ac:dyDescent="0.25">
      <c r="X236" s="38"/>
    </row>
    <row r="237" spans="2:24" x14ac:dyDescent="0.25"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2:24" x14ac:dyDescent="0.25"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2:24" x14ac:dyDescent="0.25"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2:24" x14ac:dyDescent="0.25"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1:24" x14ac:dyDescent="0.25">
      <c r="W241" s="38"/>
      <c r="X241" s="38"/>
    </row>
    <row r="242" spans="1:24" x14ac:dyDescent="0.25"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1:24" x14ac:dyDescent="0.25">
      <c r="A243" t="s">
        <v>890</v>
      </c>
      <c r="B243" s="38"/>
      <c r="C243" s="38"/>
      <c r="D243" s="38"/>
      <c r="E243" s="38"/>
      <c r="F243" s="38"/>
      <c r="G243" s="38"/>
      <c r="H243" s="38"/>
      <c r="I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1:24" x14ac:dyDescent="0.25">
      <c r="A244" t="s">
        <v>887</v>
      </c>
      <c r="B244" s="38"/>
      <c r="C244" s="38"/>
      <c r="D244" s="38"/>
      <c r="E244" s="38"/>
      <c r="F244" s="38"/>
      <c r="G244" s="38"/>
      <c r="H244" s="38"/>
      <c r="I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1:24" x14ac:dyDescent="0.25">
      <c r="B245" s="94" t="str">
        <f>+$B$6</f>
        <v>Jones E</v>
      </c>
      <c r="C245" s="52" t="str">
        <f>+$B$7</f>
        <v>Fraser B</v>
      </c>
      <c r="D245" s="53" t="str">
        <f>+$B$8</f>
        <v>Kroese I</v>
      </c>
      <c r="E245" s="95" t="str">
        <f>+$B$9</f>
        <v>Theron E</v>
      </c>
      <c r="F245" s="54" t="str">
        <f>+$B$10</f>
        <v>Beneke J</v>
      </c>
      <c r="G245" s="3" t="str">
        <f>+$B$11</f>
        <v>Ebersohn R</v>
      </c>
      <c r="H245" s="55" t="str">
        <f>+$B$12</f>
        <v>Steyn S</v>
      </c>
      <c r="I245" s="56" t="str">
        <f>+$B$13</f>
        <v>Thompson R</v>
      </c>
      <c r="J245" s="33" t="str">
        <f>+$B$14</f>
        <v>Player 9</v>
      </c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x14ac:dyDescent="0.25">
      <c r="A246" s="94" t="str">
        <f>+$B$6</f>
        <v>Jones E</v>
      </c>
      <c r="B246" s="889"/>
      <c r="C246" s="4">
        <v>1</v>
      </c>
      <c r="D246" s="4">
        <v>1</v>
      </c>
      <c r="E246" s="4"/>
      <c r="F246" s="4"/>
      <c r="G246" s="4"/>
      <c r="H246" s="4"/>
      <c r="I246" s="4"/>
      <c r="J246" s="4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1:24" x14ac:dyDescent="0.25">
      <c r="A247" s="197" t="s">
        <v>212</v>
      </c>
      <c r="B247" s="38"/>
      <c r="C247" s="203">
        <v>42450</v>
      </c>
      <c r="D247" s="203">
        <v>42492</v>
      </c>
      <c r="E247" s="38"/>
      <c r="F247" s="38"/>
      <c r="G247" s="38"/>
      <c r="H247" s="38"/>
      <c r="I247" s="38"/>
      <c r="J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1:24" x14ac:dyDescent="0.25">
      <c r="A248" s="253" t="s">
        <v>885</v>
      </c>
      <c r="B248" s="133"/>
      <c r="C248" s="4">
        <v>1</v>
      </c>
      <c r="D248" s="4">
        <v>2</v>
      </c>
      <c r="E248" s="38"/>
      <c r="F248" s="38"/>
      <c r="G248" s="38"/>
      <c r="H248" s="38"/>
      <c r="I248" s="38"/>
      <c r="J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1:24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1:24" x14ac:dyDescent="0.25">
      <c r="A250" t="s">
        <v>889</v>
      </c>
      <c r="B250" s="38"/>
      <c r="C250" s="38"/>
      <c r="D250" s="38"/>
      <c r="E250" s="38"/>
      <c r="F250" s="38"/>
      <c r="G250" s="38"/>
      <c r="H250" s="38"/>
      <c r="I250" s="38"/>
      <c r="J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1:24" x14ac:dyDescent="0.25">
      <c r="A251" t="s">
        <v>888</v>
      </c>
      <c r="J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1:24" x14ac:dyDescent="0.25">
      <c r="B252" s="906" t="str">
        <f>+$B$6</f>
        <v>Jones E</v>
      </c>
      <c r="C252" s="894" t="str">
        <f>+$B$7</f>
        <v>Fraser B</v>
      </c>
      <c r="D252" s="895" t="str">
        <f>+$B$8</f>
        <v>Kroese I</v>
      </c>
      <c r="E252" s="896" t="str">
        <f>+$B$9</f>
        <v>Theron E</v>
      </c>
      <c r="F252" s="897" t="str">
        <f>+$B$10</f>
        <v>Beneke J</v>
      </c>
      <c r="G252" s="900" t="str">
        <f>+$B$11</f>
        <v>Ebersohn R</v>
      </c>
      <c r="H252" s="907" t="str">
        <f>+$B$12</f>
        <v>Steyn S</v>
      </c>
      <c r="I252" s="908" t="str">
        <f>+$B$13</f>
        <v>Thompson R</v>
      </c>
      <c r="J252" s="898" t="str">
        <f>+$B$14</f>
        <v>Player 9</v>
      </c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1:24" x14ac:dyDescent="0.25">
      <c r="A253" s="94" t="str">
        <f>+$B$6</f>
        <v>Jones E</v>
      </c>
      <c r="B253" s="889"/>
      <c r="C253" s="4"/>
      <c r="D253" s="4"/>
      <c r="E253" s="4">
        <v>2</v>
      </c>
      <c r="F253" s="4"/>
      <c r="G253" s="4"/>
      <c r="H253" s="4"/>
      <c r="I253" s="4"/>
      <c r="J253" s="4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1:24" x14ac:dyDescent="0.25">
      <c r="A254" s="902" t="s">
        <v>212</v>
      </c>
      <c r="B254" s="38"/>
      <c r="C254" s="38"/>
      <c r="D254" s="38"/>
      <c r="E254" s="203">
        <v>42490</v>
      </c>
      <c r="F254" s="38"/>
      <c r="G254" s="38"/>
      <c r="H254" s="38"/>
      <c r="I254" s="38"/>
      <c r="J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1:24" x14ac:dyDescent="0.25">
      <c r="A255" s="893" t="s">
        <v>886</v>
      </c>
      <c r="B255" s="253"/>
      <c r="C255" s="253"/>
      <c r="D255" s="253"/>
      <c r="E255" s="4">
        <v>0</v>
      </c>
      <c r="F255" s="38"/>
      <c r="G255" s="38"/>
      <c r="H255" s="38"/>
      <c r="I255" s="38"/>
      <c r="J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1:24" x14ac:dyDescent="0.25">
      <c r="A256" s="253" t="s">
        <v>212</v>
      </c>
      <c r="B256" s="38"/>
      <c r="C256" s="38"/>
      <c r="D256" s="38"/>
      <c r="E256" s="203">
        <v>42492</v>
      </c>
      <c r="F256" s="38"/>
      <c r="G256" s="38"/>
      <c r="H256" s="38"/>
      <c r="I256" s="38"/>
      <c r="J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1:24" x14ac:dyDescent="0.25">
      <c r="A257" s="893" t="s">
        <v>886</v>
      </c>
      <c r="B257" s="253"/>
      <c r="C257" s="253"/>
      <c r="D257" s="253"/>
      <c r="E257" s="4">
        <v>0</v>
      </c>
      <c r="F257" s="38"/>
      <c r="G257" s="38"/>
      <c r="H257" s="38"/>
      <c r="I257" s="38"/>
      <c r="J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1:24" x14ac:dyDescent="0.25">
      <c r="A258" s="274"/>
      <c r="B258" s="197"/>
      <c r="C258" s="197"/>
      <c r="D258" s="197"/>
      <c r="E258" s="197"/>
      <c r="F258" s="38"/>
      <c r="G258" s="38"/>
      <c r="H258" s="38"/>
      <c r="I258" s="38"/>
      <c r="J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1:24" x14ac:dyDescent="0.25">
      <c r="A259" s="966" t="s">
        <v>946</v>
      </c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1:24" ht="15.75" thickBot="1" x14ac:dyDescent="0.3">
      <c r="A260" t="s">
        <v>911</v>
      </c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1:24" x14ac:dyDescent="0.25">
      <c r="A261" t="s">
        <v>912</v>
      </c>
      <c r="C261" s="926" t="s">
        <v>115</v>
      </c>
      <c r="D261" s="927" t="s">
        <v>913</v>
      </c>
      <c r="E261" s="928" t="s">
        <v>231</v>
      </c>
      <c r="F261" s="929" t="s">
        <v>914</v>
      </c>
      <c r="G261" s="930" t="s">
        <v>915</v>
      </c>
      <c r="H261" s="931" t="s">
        <v>895</v>
      </c>
      <c r="I261" s="932" t="s">
        <v>916</v>
      </c>
      <c r="J261" s="933" t="s">
        <v>917</v>
      </c>
      <c r="K261" s="934" t="s">
        <v>917</v>
      </c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1:24" x14ac:dyDescent="0.25">
      <c r="C262" s="935" t="s">
        <v>64</v>
      </c>
      <c r="D262" s="936" t="s">
        <v>231</v>
      </c>
      <c r="E262" s="937" t="s">
        <v>918</v>
      </c>
      <c r="F262" s="938" t="s">
        <v>919</v>
      </c>
      <c r="G262" s="939" t="s">
        <v>920</v>
      </c>
      <c r="H262" s="940" t="s">
        <v>221</v>
      </c>
      <c r="I262" s="941" t="s">
        <v>921</v>
      </c>
      <c r="J262" s="197" t="s">
        <v>922</v>
      </c>
      <c r="K262" s="113" t="s">
        <v>918</v>
      </c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1:24" x14ac:dyDescent="0.25">
      <c r="C263" s="935" t="s">
        <v>918</v>
      </c>
      <c r="D263" s="942" t="s">
        <v>923</v>
      </c>
      <c r="E263" s="937" t="s">
        <v>924</v>
      </c>
      <c r="F263" s="938" t="s">
        <v>925</v>
      </c>
      <c r="G263" s="939" t="s">
        <v>918</v>
      </c>
      <c r="H263" s="940" t="s">
        <v>926</v>
      </c>
      <c r="I263" s="941" t="s">
        <v>211</v>
      </c>
      <c r="J263" s="197" t="s">
        <v>927</v>
      </c>
      <c r="K263" s="113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1:24" x14ac:dyDescent="0.25">
      <c r="C264" s="943">
        <v>42602</v>
      </c>
      <c r="D264" s="942" t="s">
        <v>928</v>
      </c>
      <c r="E264" s="944">
        <v>42602</v>
      </c>
      <c r="F264" s="945">
        <v>42602</v>
      </c>
      <c r="G264" s="939" t="s">
        <v>929</v>
      </c>
      <c r="H264" s="940" t="s">
        <v>930</v>
      </c>
      <c r="I264" s="941" t="s">
        <v>918</v>
      </c>
      <c r="J264" s="197"/>
      <c r="K264" s="113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1:24" x14ac:dyDescent="0.25">
      <c r="A265" s="486" t="s">
        <v>931</v>
      </c>
      <c r="B265" s="487" t="s">
        <v>2</v>
      </c>
      <c r="C265" s="935" t="s">
        <v>924</v>
      </c>
      <c r="D265" s="946">
        <v>42602</v>
      </c>
      <c r="E265" s="947"/>
      <c r="F265" s="938" t="s">
        <v>924</v>
      </c>
      <c r="G265" s="948">
        <v>42602</v>
      </c>
      <c r="H265" s="949">
        <v>42014</v>
      </c>
      <c r="I265" s="950">
        <v>42602</v>
      </c>
      <c r="J265" s="951">
        <v>42602</v>
      </c>
      <c r="K265" s="967">
        <v>42602</v>
      </c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1:24" x14ac:dyDescent="0.25">
      <c r="A266" s="20" t="s">
        <v>27</v>
      </c>
      <c r="B266" s="13" t="s">
        <v>461</v>
      </c>
      <c r="C266" s="249">
        <v>17</v>
      </c>
      <c r="D266" s="4">
        <v>5</v>
      </c>
      <c r="E266" s="953">
        <v>3</v>
      </c>
      <c r="F266" s="954">
        <v>1</v>
      </c>
      <c r="G266" s="955">
        <v>19</v>
      </c>
      <c r="H266" s="956">
        <v>21</v>
      </c>
      <c r="I266" s="957">
        <v>3</v>
      </c>
      <c r="J266" s="183">
        <v>8.6666666666666661</v>
      </c>
      <c r="K266" s="586">
        <v>5</v>
      </c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1:24" x14ac:dyDescent="0.25">
      <c r="A267" s="274"/>
      <c r="B267" s="197"/>
      <c r="C267" s="197"/>
      <c r="D267" s="197"/>
      <c r="E267" s="197"/>
      <c r="F267" s="38"/>
      <c r="G267" s="38"/>
      <c r="H267" s="38"/>
      <c r="I267" s="38"/>
      <c r="J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1:24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X268" s="38"/>
    </row>
    <row r="269" spans="1:24" x14ac:dyDescent="0.25">
      <c r="X269" s="38"/>
    </row>
    <row r="270" spans="1:24" x14ac:dyDescent="0.25">
      <c r="C270" s="94" t="str">
        <f>+$B$6</f>
        <v>Jones E</v>
      </c>
      <c r="D270" s="52" t="str">
        <f>+$B$7</f>
        <v>Fraser B</v>
      </c>
      <c r="E270" s="53" t="str">
        <f>+$B$8</f>
        <v>Kroese I</v>
      </c>
      <c r="F270" s="95" t="str">
        <f>+$B$9</f>
        <v>Theron E</v>
      </c>
      <c r="G270" s="54" t="str">
        <f>+$B$10</f>
        <v>Beneke J</v>
      </c>
      <c r="H270" s="3" t="str">
        <f>+$B$11</f>
        <v>Ebersohn R</v>
      </c>
      <c r="I270" s="55" t="str">
        <f>+$B$12</f>
        <v>Steyn S</v>
      </c>
      <c r="J270" s="56" t="str">
        <f>+$B$13</f>
        <v>Thompson R</v>
      </c>
      <c r="K270" s="33" t="str">
        <f>+$B$14</f>
        <v>Player 9</v>
      </c>
      <c r="X270" s="38"/>
    </row>
    <row r="271" spans="1:24" x14ac:dyDescent="0.25">
      <c r="B271" s="52" t="str">
        <f>+$B$7</f>
        <v>Fraser B</v>
      </c>
      <c r="C271" s="4"/>
      <c r="D271" s="889"/>
      <c r="E271" s="4"/>
      <c r="F271" s="4">
        <v>1</v>
      </c>
      <c r="G271" s="4">
        <v>3</v>
      </c>
      <c r="H271" s="4"/>
      <c r="I271" s="4"/>
      <c r="J271" s="4"/>
      <c r="K271" s="4"/>
      <c r="X271" s="38"/>
    </row>
    <row r="272" spans="1:24" x14ac:dyDescent="0.25">
      <c r="X272" s="38"/>
    </row>
    <row r="273" spans="24:24" x14ac:dyDescent="0.25">
      <c r="X273" s="38"/>
    </row>
    <row r="274" spans="24:24" x14ac:dyDescent="0.25">
      <c r="X274" s="38"/>
    </row>
    <row r="275" spans="24:24" x14ac:dyDescent="0.25">
      <c r="X275" s="38"/>
    </row>
    <row r="276" spans="24:24" x14ac:dyDescent="0.25">
      <c r="X276" s="38"/>
    </row>
    <row r="277" spans="24:24" x14ac:dyDescent="0.25">
      <c r="X277" s="38"/>
    </row>
    <row r="278" spans="24:24" x14ac:dyDescent="0.25">
      <c r="X278" s="38"/>
    </row>
    <row r="279" spans="24:24" x14ac:dyDescent="0.25">
      <c r="X279" s="38"/>
    </row>
    <row r="280" spans="24:24" x14ac:dyDescent="0.25">
      <c r="X280" s="38"/>
    </row>
    <row r="281" spans="24:24" x14ac:dyDescent="0.25">
      <c r="X281" s="38"/>
    </row>
    <row r="282" spans="24:24" x14ac:dyDescent="0.25">
      <c r="X282" s="38"/>
    </row>
    <row r="283" spans="24:24" x14ac:dyDescent="0.25">
      <c r="X283" s="38"/>
    </row>
    <row r="284" spans="24:24" x14ac:dyDescent="0.25">
      <c r="X284" s="38"/>
    </row>
    <row r="285" spans="24:24" x14ac:dyDescent="0.25">
      <c r="X285" s="38"/>
    </row>
    <row r="286" spans="24:24" x14ac:dyDescent="0.25">
      <c r="X286" s="38"/>
    </row>
    <row r="287" spans="24:24" x14ac:dyDescent="0.25">
      <c r="X287" s="38"/>
    </row>
    <row r="288" spans="24:24" x14ac:dyDescent="0.25">
      <c r="X288" s="38"/>
    </row>
    <row r="289" spans="1:24" x14ac:dyDescent="0.25">
      <c r="A289" t="s">
        <v>890</v>
      </c>
      <c r="B289" s="38"/>
      <c r="C289" s="38"/>
      <c r="D289" s="38"/>
      <c r="E289" s="38"/>
      <c r="F289" s="38"/>
      <c r="G289" s="38"/>
      <c r="H289" s="38"/>
      <c r="I289" s="38"/>
      <c r="J289" s="38"/>
      <c r="X289" s="38"/>
    </row>
    <row r="290" spans="1:24" x14ac:dyDescent="0.25">
      <c r="A290" t="s">
        <v>887</v>
      </c>
      <c r="B290" s="38"/>
      <c r="C290" s="38"/>
      <c r="D290" s="38"/>
      <c r="E290" s="38"/>
      <c r="F290" s="38"/>
      <c r="G290" s="38"/>
      <c r="H290" s="38"/>
      <c r="I290" s="38"/>
      <c r="J290" s="38"/>
      <c r="X290" s="38"/>
    </row>
    <row r="291" spans="1:24" x14ac:dyDescent="0.25">
      <c r="B291" s="94" t="str">
        <f>+$B$6</f>
        <v>Jones E</v>
      </c>
      <c r="C291" s="52" t="str">
        <f>+$B$7</f>
        <v>Fraser B</v>
      </c>
      <c r="D291" s="53" t="str">
        <f>+$B$8</f>
        <v>Kroese I</v>
      </c>
      <c r="E291" s="95" t="str">
        <f>+$B$9</f>
        <v>Theron E</v>
      </c>
      <c r="F291" s="54" t="str">
        <f>+$B$10</f>
        <v>Beneke J</v>
      </c>
      <c r="G291" s="3" t="str">
        <f>+$B$11</f>
        <v>Ebersohn R</v>
      </c>
      <c r="H291" s="55" t="str">
        <f>+$B$12</f>
        <v>Steyn S</v>
      </c>
      <c r="I291" s="56" t="str">
        <f>+$B$13</f>
        <v>Thompson R</v>
      </c>
      <c r="J291" s="33" t="str">
        <f>+$B$14</f>
        <v>Player 9</v>
      </c>
      <c r="X291" s="38"/>
    </row>
    <row r="292" spans="1:24" x14ac:dyDescent="0.25">
      <c r="A292" s="52" t="str">
        <f>+$B$7</f>
        <v>Fraser B</v>
      </c>
      <c r="B292" s="4"/>
      <c r="C292" s="889"/>
      <c r="D292" s="4"/>
      <c r="E292" s="4">
        <v>1</v>
      </c>
      <c r="F292" s="4">
        <v>3</v>
      </c>
      <c r="G292" s="4"/>
      <c r="H292" s="4"/>
      <c r="I292" s="4"/>
      <c r="J292" s="4"/>
      <c r="X292" s="38"/>
    </row>
    <row r="293" spans="1:24" x14ac:dyDescent="0.25">
      <c r="A293" s="197" t="s">
        <v>212</v>
      </c>
      <c r="B293" s="38"/>
      <c r="C293" s="38"/>
      <c r="D293" s="38"/>
      <c r="E293" s="203">
        <v>42602</v>
      </c>
      <c r="F293" s="203">
        <v>42272</v>
      </c>
      <c r="G293" s="38"/>
      <c r="H293" s="38"/>
      <c r="I293" s="38"/>
      <c r="J293" s="38"/>
      <c r="X293" s="38"/>
    </row>
    <row r="294" spans="1:24" x14ac:dyDescent="0.25">
      <c r="A294" s="253" t="s">
        <v>885</v>
      </c>
      <c r="B294" s="253"/>
      <c r="C294" s="253"/>
      <c r="D294" s="253"/>
      <c r="E294" s="4">
        <v>1</v>
      </c>
      <c r="F294" s="4">
        <v>2</v>
      </c>
      <c r="G294" s="38"/>
      <c r="H294" s="38"/>
      <c r="I294" s="38"/>
      <c r="J294" s="38"/>
      <c r="X294" s="38"/>
    </row>
    <row r="295" spans="1:24" x14ac:dyDescent="0.25">
      <c r="A295" s="197" t="s">
        <v>212</v>
      </c>
      <c r="B295" s="38"/>
      <c r="C295" s="197"/>
      <c r="D295" s="38"/>
      <c r="E295" s="38"/>
      <c r="F295" s="203">
        <v>42464</v>
      </c>
      <c r="G295" s="38"/>
      <c r="H295" s="38"/>
      <c r="I295" s="38"/>
      <c r="J295" s="38"/>
      <c r="X295" s="38"/>
    </row>
    <row r="296" spans="1:24" x14ac:dyDescent="0.25">
      <c r="A296" s="253" t="s">
        <v>885</v>
      </c>
      <c r="B296" s="253"/>
      <c r="C296" s="253"/>
      <c r="D296" s="253"/>
      <c r="E296" s="133"/>
      <c r="F296" s="4">
        <v>0</v>
      </c>
      <c r="G296" s="38"/>
      <c r="H296" s="38"/>
      <c r="I296" s="38"/>
      <c r="J296" s="38"/>
      <c r="X296" s="38"/>
    </row>
    <row r="297" spans="1:24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X297" s="38"/>
    </row>
    <row r="298" spans="1:24" x14ac:dyDescent="0.25">
      <c r="A298" t="s">
        <v>889</v>
      </c>
      <c r="B298" s="38"/>
      <c r="C298" s="38"/>
      <c r="D298" s="38"/>
      <c r="E298" s="38"/>
      <c r="F298" s="38"/>
      <c r="G298" s="38"/>
      <c r="H298" s="38"/>
      <c r="I298" s="38"/>
      <c r="J298" s="38"/>
      <c r="X298" s="38"/>
    </row>
    <row r="299" spans="1:24" x14ac:dyDescent="0.25">
      <c r="A299" t="s">
        <v>888</v>
      </c>
      <c r="J299" s="38"/>
      <c r="X299" s="38"/>
    </row>
    <row r="300" spans="1:24" x14ac:dyDescent="0.25">
      <c r="B300" s="94" t="str">
        <f>+$B$6</f>
        <v>Jones E</v>
      </c>
      <c r="C300" s="52" t="str">
        <f>+$B$7</f>
        <v>Fraser B</v>
      </c>
      <c r="D300" s="53" t="str">
        <f>+$B$8</f>
        <v>Kroese I</v>
      </c>
      <c r="E300" s="95" t="str">
        <f>+$B$9</f>
        <v>Theron E</v>
      </c>
      <c r="F300" s="54" t="str">
        <f>+$B$10</f>
        <v>Beneke J</v>
      </c>
      <c r="G300" s="3" t="str">
        <f>+$B$11</f>
        <v>Ebersohn R</v>
      </c>
      <c r="H300" s="55" t="str">
        <f>+$B$12</f>
        <v>Steyn S</v>
      </c>
      <c r="I300" s="56" t="str">
        <f>+$B$13</f>
        <v>Thompson R</v>
      </c>
      <c r="J300" s="33" t="str">
        <f>+$B$14</f>
        <v>Player 9</v>
      </c>
      <c r="X300" s="38"/>
    </row>
    <row r="301" spans="1:24" x14ac:dyDescent="0.25">
      <c r="A301" s="52" t="str">
        <f>+$B$7</f>
        <v>Fraser B</v>
      </c>
      <c r="B301" s="4">
        <v>1</v>
      </c>
      <c r="C301" s="889"/>
      <c r="D301" s="4">
        <v>1</v>
      </c>
      <c r="E301" s="4"/>
      <c r="F301" s="4">
        <v>3</v>
      </c>
      <c r="G301" s="4"/>
      <c r="H301" s="4"/>
      <c r="I301" s="4"/>
      <c r="J301" s="4"/>
      <c r="X301" s="38"/>
    </row>
    <row r="302" spans="1:24" x14ac:dyDescent="0.25">
      <c r="A302" s="902" t="s">
        <v>212</v>
      </c>
      <c r="B302" s="203">
        <v>42448</v>
      </c>
      <c r="C302" s="38"/>
      <c r="D302" s="203">
        <v>42202</v>
      </c>
      <c r="E302" s="38"/>
      <c r="F302" s="203">
        <v>42273</v>
      </c>
      <c r="G302" s="38"/>
      <c r="H302" s="38"/>
      <c r="I302" s="38"/>
      <c r="J302" s="38"/>
      <c r="X302" s="38"/>
    </row>
    <row r="303" spans="1:24" x14ac:dyDescent="0.25">
      <c r="A303" s="893" t="s">
        <v>886</v>
      </c>
      <c r="B303" s="4">
        <v>-1</v>
      </c>
      <c r="C303" s="38"/>
      <c r="D303" s="4">
        <v>-1</v>
      </c>
      <c r="E303" s="38"/>
      <c r="F303" s="4">
        <v>-1</v>
      </c>
      <c r="G303" s="38"/>
      <c r="H303" s="38"/>
      <c r="I303" s="38"/>
      <c r="J303" s="38"/>
      <c r="X303" s="38"/>
    </row>
    <row r="304" spans="1:24" x14ac:dyDescent="0.25">
      <c r="A304" s="253" t="s">
        <v>212</v>
      </c>
      <c r="B304" s="38"/>
      <c r="C304" s="38"/>
      <c r="D304" s="38"/>
      <c r="E304" s="38"/>
      <c r="F304" s="203">
        <v>42342</v>
      </c>
      <c r="G304" s="38"/>
      <c r="H304" s="38"/>
      <c r="I304" s="38"/>
      <c r="J304" s="38"/>
      <c r="X304" s="38"/>
    </row>
    <row r="305" spans="1:24" x14ac:dyDescent="0.25">
      <c r="A305" s="893" t="s">
        <v>886</v>
      </c>
      <c r="B305" s="253"/>
      <c r="C305" s="253"/>
      <c r="D305" s="253"/>
      <c r="E305" s="253"/>
      <c r="F305" s="4">
        <v>-1</v>
      </c>
      <c r="G305" s="38"/>
      <c r="H305" s="38"/>
      <c r="I305" s="38"/>
      <c r="J305" s="38"/>
      <c r="X305" s="38"/>
    </row>
    <row r="306" spans="1:24" x14ac:dyDescent="0.25">
      <c r="A306" s="253" t="s">
        <v>212</v>
      </c>
      <c r="B306" s="38"/>
      <c r="C306" s="38"/>
      <c r="D306" s="38"/>
      <c r="E306" s="38"/>
      <c r="F306" s="203">
        <v>42343</v>
      </c>
      <c r="G306" s="38"/>
      <c r="H306" s="38"/>
      <c r="I306" s="38"/>
      <c r="J306" s="38"/>
      <c r="X306" s="38"/>
    </row>
    <row r="307" spans="1:24" x14ac:dyDescent="0.25">
      <c r="A307" s="893" t="s">
        <v>886</v>
      </c>
      <c r="B307" s="253"/>
      <c r="C307" s="253"/>
      <c r="D307" s="253"/>
      <c r="E307" s="253"/>
      <c r="F307" s="4">
        <v>-1</v>
      </c>
      <c r="G307" s="38"/>
      <c r="H307" s="38"/>
      <c r="I307" s="38"/>
      <c r="J307" s="38"/>
      <c r="X307" s="38"/>
    </row>
    <row r="308" spans="1:24" x14ac:dyDescent="0.25">
      <c r="A308" s="274"/>
      <c r="B308" s="197"/>
      <c r="C308" s="197"/>
      <c r="D308" s="197"/>
      <c r="E308" s="197"/>
      <c r="F308" s="197"/>
      <c r="G308" s="38"/>
      <c r="H308" s="38"/>
      <c r="I308" s="38"/>
      <c r="J308" s="38"/>
      <c r="X308" s="38"/>
    </row>
    <row r="309" spans="1:24" x14ac:dyDescent="0.25">
      <c r="A309" s="966" t="s">
        <v>946</v>
      </c>
      <c r="X309" s="38"/>
    </row>
    <row r="310" spans="1:24" ht="15.75" thickBot="1" x14ac:dyDescent="0.3">
      <c r="A310" t="s">
        <v>911</v>
      </c>
      <c r="X310" s="38"/>
    </row>
    <row r="311" spans="1:24" x14ac:dyDescent="0.25">
      <c r="A311" t="s">
        <v>912</v>
      </c>
      <c r="C311" s="926" t="s">
        <v>115</v>
      </c>
      <c r="D311" s="927" t="s">
        <v>913</v>
      </c>
      <c r="E311" s="928" t="s">
        <v>231</v>
      </c>
      <c r="F311" s="929" t="s">
        <v>914</v>
      </c>
      <c r="G311" s="930" t="s">
        <v>915</v>
      </c>
      <c r="H311" s="931" t="s">
        <v>895</v>
      </c>
      <c r="I311" s="932" t="s">
        <v>916</v>
      </c>
      <c r="J311" s="933" t="s">
        <v>917</v>
      </c>
      <c r="K311" s="934" t="s">
        <v>917</v>
      </c>
      <c r="X311" s="38"/>
    </row>
    <row r="312" spans="1:24" x14ac:dyDescent="0.25">
      <c r="C312" s="935" t="s">
        <v>64</v>
      </c>
      <c r="D312" s="936" t="s">
        <v>231</v>
      </c>
      <c r="E312" s="937" t="s">
        <v>918</v>
      </c>
      <c r="F312" s="938" t="s">
        <v>919</v>
      </c>
      <c r="G312" s="939" t="s">
        <v>920</v>
      </c>
      <c r="H312" s="940" t="s">
        <v>221</v>
      </c>
      <c r="I312" s="941" t="s">
        <v>921</v>
      </c>
      <c r="J312" s="197" t="s">
        <v>922</v>
      </c>
      <c r="K312" s="113" t="s">
        <v>918</v>
      </c>
      <c r="X312" s="38"/>
    </row>
    <row r="313" spans="1:24" x14ac:dyDescent="0.25">
      <c r="C313" s="935" t="s">
        <v>918</v>
      </c>
      <c r="D313" s="942" t="s">
        <v>923</v>
      </c>
      <c r="E313" s="937" t="s">
        <v>924</v>
      </c>
      <c r="F313" s="938" t="s">
        <v>925</v>
      </c>
      <c r="G313" s="939" t="s">
        <v>918</v>
      </c>
      <c r="H313" s="940" t="s">
        <v>926</v>
      </c>
      <c r="I313" s="941" t="s">
        <v>211</v>
      </c>
      <c r="J313" s="197" t="s">
        <v>927</v>
      </c>
      <c r="K313" s="113"/>
      <c r="X313" s="38"/>
    </row>
    <row r="314" spans="1:24" x14ac:dyDescent="0.25">
      <c r="C314" s="943">
        <v>42602</v>
      </c>
      <c r="D314" s="942" t="s">
        <v>928</v>
      </c>
      <c r="E314" s="944">
        <v>42602</v>
      </c>
      <c r="F314" s="945">
        <v>42602</v>
      </c>
      <c r="G314" s="939" t="s">
        <v>929</v>
      </c>
      <c r="H314" s="940" t="s">
        <v>930</v>
      </c>
      <c r="I314" s="941" t="s">
        <v>918</v>
      </c>
      <c r="J314" s="197"/>
      <c r="K314" s="113"/>
      <c r="X314" s="38"/>
    </row>
    <row r="315" spans="1:24" x14ac:dyDescent="0.25">
      <c r="A315" s="486" t="s">
        <v>931</v>
      </c>
      <c r="B315" s="487" t="s">
        <v>2</v>
      </c>
      <c r="C315" s="935" t="s">
        <v>924</v>
      </c>
      <c r="D315" s="946">
        <v>42602</v>
      </c>
      <c r="E315" s="947"/>
      <c r="F315" s="938" t="s">
        <v>924</v>
      </c>
      <c r="G315" s="948">
        <v>42602</v>
      </c>
      <c r="H315" s="949">
        <v>42014</v>
      </c>
      <c r="I315" s="950">
        <v>42602</v>
      </c>
      <c r="J315" s="951">
        <v>42602</v>
      </c>
      <c r="K315" s="967">
        <v>42602</v>
      </c>
      <c r="X315" s="38"/>
    </row>
    <row r="316" spans="1:24" x14ac:dyDescent="0.25">
      <c r="A316" s="20" t="s">
        <v>18</v>
      </c>
      <c r="B316" s="13" t="s">
        <v>19</v>
      </c>
      <c r="C316" s="45">
        <v>28</v>
      </c>
      <c r="D316" s="45">
        <v>27</v>
      </c>
      <c r="E316" s="45">
        <v>16</v>
      </c>
      <c r="F316" s="45">
        <v>71</v>
      </c>
      <c r="G316" s="45">
        <v>70</v>
      </c>
      <c r="H316" s="45">
        <v>111</v>
      </c>
      <c r="I316" s="45">
        <v>56</v>
      </c>
      <c r="J316" s="959">
        <v>53.166666666666664</v>
      </c>
      <c r="K316" s="960">
        <v>48</v>
      </c>
      <c r="X316" s="38"/>
    </row>
    <row r="317" spans="1:24" x14ac:dyDescent="0.25">
      <c r="A317" s="274"/>
      <c r="B317" s="197"/>
      <c r="C317" s="197"/>
      <c r="D317" s="197"/>
      <c r="E317" s="197"/>
      <c r="F317" s="197"/>
      <c r="G317" s="38"/>
      <c r="H317" s="38"/>
      <c r="I317" s="38"/>
      <c r="J317" s="38"/>
      <c r="X317" s="38"/>
    </row>
    <row r="318" spans="1:24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X318" s="38"/>
    </row>
    <row r="319" spans="1:24" x14ac:dyDescent="0.25">
      <c r="X319" s="38"/>
    </row>
    <row r="320" spans="1:24" x14ac:dyDescent="0.25">
      <c r="C320" s="94" t="str">
        <f>+$B$6</f>
        <v>Jones E</v>
      </c>
      <c r="D320" s="52" t="str">
        <f>+$B$7</f>
        <v>Fraser B</v>
      </c>
      <c r="E320" s="53" t="str">
        <f>+$B$8</f>
        <v>Kroese I</v>
      </c>
      <c r="F320" s="95" t="str">
        <f>+$B$9</f>
        <v>Theron E</v>
      </c>
      <c r="G320" s="54" t="str">
        <f>+$B$10</f>
        <v>Beneke J</v>
      </c>
      <c r="H320" s="3" t="str">
        <f>+$B$11</f>
        <v>Ebersohn R</v>
      </c>
      <c r="I320" s="55" t="str">
        <f>+$B$12</f>
        <v>Steyn S</v>
      </c>
      <c r="J320" s="56" t="str">
        <f>+$B$13</f>
        <v>Thompson R</v>
      </c>
      <c r="K320" s="33" t="str">
        <f>+$B$14</f>
        <v>Player 9</v>
      </c>
      <c r="X320" s="38"/>
    </row>
    <row r="321" spans="2:24" x14ac:dyDescent="0.25">
      <c r="B321" s="53" t="str">
        <f>+$B$8</f>
        <v>Kroese I</v>
      </c>
      <c r="C321" s="4"/>
      <c r="D321" s="4">
        <v>1</v>
      </c>
      <c r="E321" s="889"/>
      <c r="F321" s="4">
        <v>4</v>
      </c>
      <c r="G321" s="4"/>
      <c r="H321" s="4">
        <v>1</v>
      </c>
      <c r="I321" s="4"/>
      <c r="J321" s="4"/>
      <c r="K321" s="4"/>
      <c r="X321" s="38"/>
    </row>
    <row r="322" spans="2:24" x14ac:dyDescent="0.25">
      <c r="X322" s="38"/>
    </row>
    <row r="323" spans="2:24" x14ac:dyDescent="0.25">
      <c r="X323" s="38"/>
    </row>
    <row r="324" spans="2:24" x14ac:dyDescent="0.25">
      <c r="X324" s="38"/>
    </row>
    <row r="325" spans="2:24" x14ac:dyDescent="0.25">
      <c r="X325" s="38"/>
    </row>
    <row r="326" spans="2:24" x14ac:dyDescent="0.25">
      <c r="X326" s="38"/>
    </row>
    <row r="327" spans="2:24" x14ac:dyDescent="0.25">
      <c r="X327" s="38"/>
    </row>
    <row r="328" spans="2:24" x14ac:dyDescent="0.25">
      <c r="X328" s="38"/>
    </row>
    <row r="329" spans="2:24" x14ac:dyDescent="0.25">
      <c r="X329" s="38"/>
    </row>
    <row r="330" spans="2:24" x14ac:dyDescent="0.25">
      <c r="X330" s="38"/>
    </row>
    <row r="331" spans="2:24" x14ac:dyDescent="0.25">
      <c r="X331" s="38"/>
    </row>
    <row r="332" spans="2:24" x14ac:dyDescent="0.25">
      <c r="X332" s="38"/>
    </row>
    <row r="333" spans="2:24" x14ac:dyDescent="0.25">
      <c r="X333" s="38"/>
    </row>
    <row r="334" spans="2:24" x14ac:dyDescent="0.25">
      <c r="X334" s="38"/>
    </row>
    <row r="335" spans="2:24" x14ac:dyDescent="0.25">
      <c r="X335" s="38"/>
    </row>
    <row r="336" spans="2:24" x14ac:dyDescent="0.25">
      <c r="X336" s="38"/>
    </row>
    <row r="337" spans="1:24" x14ac:dyDescent="0.25"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1:24" x14ac:dyDescent="0.25"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1:24" x14ac:dyDescent="0.25">
      <c r="A339" t="s">
        <v>890</v>
      </c>
      <c r="B339" s="38"/>
      <c r="C339" s="38"/>
      <c r="D339" s="38"/>
      <c r="E339" s="38"/>
      <c r="F339" s="38"/>
      <c r="G339" s="38"/>
      <c r="H339" s="38"/>
      <c r="I339" s="38"/>
      <c r="J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1:24" x14ac:dyDescent="0.25">
      <c r="A340" t="s">
        <v>887</v>
      </c>
      <c r="B340" s="38"/>
      <c r="C340" s="38"/>
      <c r="D340" s="38"/>
      <c r="E340" s="38"/>
      <c r="F340" s="38"/>
      <c r="G340" s="38"/>
      <c r="H340" s="38"/>
      <c r="I340" s="38"/>
      <c r="J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1:24" x14ac:dyDescent="0.25">
      <c r="B341" s="94" t="str">
        <f>+$B$6</f>
        <v>Jones E</v>
      </c>
      <c r="C341" s="52" t="str">
        <f>+$B$7</f>
        <v>Fraser B</v>
      </c>
      <c r="D341" s="53" t="str">
        <f>+$B$8</f>
        <v>Kroese I</v>
      </c>
      <c r="E341" s="95" t="str">
        <f>+$B$9</f>
        <v>Theron E</v>
      </c>
      <c r="F341" s="54" t="str">
        <f>+$B$10</f>
        <v>Beneke J</v>
      </c>
      <c r="G341" s="3" t="str">
        <f>+$B$11</f>
        <v>Ebersohn R</v>
      </c>
      <c r="H341" s="55" t="str">
        <f>+$B$12</f>
        <v>Steyn S</v>
      </c>
      <c r="I341" s="56" t="str">
        <f>+$B$13</f>
        <v>Thompson R</v>
      </c>
      <c r="J341" s="33" t="str">
        <f>+$B$14</f>
        <v>Player 9</v>
      </c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1:24" x14ac:dyDescent="0.25">
      <c r="A342" s="53" t="str">
        <f>+$B$8</f>
        <v>Kroese I</v>
      </c>
      <c r="B342" s="4"/>
      <c r="C342" s="4">
        <v>1</v>
      </c>
      <c r="D342" s="889"/>
      <c r="E342" s="4">
        <v>4</v>
      </c>
      <c r="F342" s="4"/>
      <c r="G342" s="4">
        <v>1</v>
      </c>
      <c r="H342" s="4"/>
      <c r="I342" s="4"/>
      <c r="J342" s="4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1:24" x14ac:dyDescent="0.25">
      <c r="A343" s="197" t="s">
        <v>212</v>
      </c>
      <c r="B343" s="38"/>
      <c r="C343" s="203">
        <v>42202</v>
      </c>
      <c r="D343" s="38"/>
      <c r="E343" s="203">
        <v>42490</v>
      </c>
      <c r="F343" s="38"/>
      <c r="G343" s="203">
        <v>42119</v>
      </c>
      <c r="H343" s="38"/>
      <c r="I343" s="38"/>
      <c r="J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1:24" x14ac:dyDescent="0.25">
      <c r="A344" s="253" t="s">
        <v>885</v>
      </c>
      <c r="B344" s="133"/>
      <c r="C344" s="4">
        <v>1</v>
      </c>
      <c r="D344" s="38"/>
      <c r="E344" s="4">
        <v>1</v>
      </c>
      <c r="F344" s="38"/>
      <c r="G344" s="4">
        <v>1</v>
      </c>
      <c r="H344" s="38"/>
      <c r="I344" s="38"/>
      <c r="J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1:24" x14ac:dyDescent="0.25">
      <c r="A345" s="197" t="s">
        <v>212</v>
      </c>
      <c r="B345" s="38"/>
      <c r="C345" s="38"/>
      <c r="D345" s="38"/>
      <c r="E345" s="203">
        <v>42492</v>
      </c>
      <c r="F345" s="38"/>
      <c r="G345" s="38"/>
      <c r="H345" s="38"/>
      <c r="I345" s="38"/>
      <c r="J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1:24" x14ac:dyDescent="0.25">
      <c r="A346" s="253" t="s">
        <v>885</v>
      </c>
      <c r="B346" s="253"/>
      <c r="C346" s="253"/>
      <c r="D346" s="133"/>
      <c r="E346" s="4">
        <v>1</v>
      </c>
      <c r="F346" s="38"/>
      <c r="G346" s="38"/>
      <c r="H346" s="38"/>
      <c r="I346" s="38"/>
      <c r="J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1:24" x14ac:dyDescent="0.25">
      <c r="A347" s="197" t="s">
        <v>212</v>
      </c>
      <c r="B347" s="38"/>
      <c r="C347" s="38"/>
      <c r="D347" s="38"/>
      <c r="E347" s="203">
        <v>42601</v>
      </c>
      <c r="F347" s="38"/>
      <c r="G347" s="38"/>
      <c r="H347" s="38"/>
      <c r="I347" s="38"/>
      <c r="J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1:24" x14ac:dyDescent="0.25">
      <c r="A348" s="253" t="s">
        <v>885</v>
      </c>
      <c r="B348" s="253"/>
      <c r="C348" s="253"/>
      <c r="D348" s="133"/>
      <c r="E348" s="4">
        <v>1</v>
      </c>
      <c r="F348" s="38"/>
      <c r="G348" s="38"/>
      <c r="H348" s="38"/>
      <c r="I348" s="38"/>
      <c r="J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1:24" x14ac:dyDescent="0.25">
      <c r="A349" s="197" t="s">
        <v>212</v>
      </c>
      <c r="B349" s="38"/>
      <c r="C349" s="38"/>
      <c r="D349" s="38"/>
      <c r="E349" s="203">
        <v>42602</v>
      </c>
      <c r="F349" s="38"/>
      <c r="G349" s="38"/>
      <c r="H349" s="38"/>
      <c r="I349" s="38"/>
      <c r="J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1:24" x14ac:dyDescent="0.25">
      <c r="A350" s="253" t="s">
        <v>885</v>
      </c>
      <c r="B350" s="253"/>
      <c r="C350" s="253"/>
      <c r="D350" s="133"/>
      <c r="E350" s="4">
        <v>1</v>
      </c>
      <c r="F350" s="38"/>
      <c r="G350" s="38"/>
      <c r="H350" s="38"/>
      <c r="I350" s="38"/>
      <c r="J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1:24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1:24" x14ac:dyDescent="0.25">
      <c r="A352" t="s">
        <v>889</v>
      </c>
      <c r="B352" s="38"/>
      <c r="C352" s="38"/>
      <c r="D352" s="38"/>
      <c r="E352" s="38"/>
      <c r="F352" s="38"/>
      <c r="G352" s="38"/>
      <c r="H352" s="38"/>
      <c r="I352" s="38"/>
      <c r="J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1:24" x14ac:dyDescent="0.25">
      <c r="A353" t="s">
        <v>888</v>
      </c>
      <c r="J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1:24" x14ac:dyDescent="0.25">
      <c r="B354" s="94" t="str">
        <f>+$B$6</f>
        <v>Jones E</v>
      </c>
      <c r="C354" s="52" t="str">
        <f>+$B$7</f>
        <v>Fraser B</v>
      </c>
      <c r="D354" s="53" t="str">
        <f>+$B$8</f>
        <v>Kroese I</v>
      </c>
      <c r="E354" s="95" t="str">
        <f>+$B$9</f>
        <v>Theron E</v>
      </c>
      <c r="F354" s="54" t="str">
        <f>+$B$10</f>
        <v>Beneke J</v>
      </c>
      <c r="G354" s="3" t="str">
        <f>+$B$11</f>
        <v>Ebersohn R</v>
      </c>
      <c r="H354" s="55" t="str">
        <f>+$B$12</f>
        <v>Steyn S</v>
      </c>
      <c r="I354" s="56" t="str">
        <f>+$B$13</f>
        <v>Thompson R</v>
      </c>
      <c r="J354" s="33" t="str">
        <f>+$B$14</f>
        <v>Player 9</v>
      </c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1:24" x14ac:dyDescent="0.25">
      <c r="A355" s="53" t="str">
        <f>+$B$8</f>
        <v>Kroese I</v>
      </c>
      <c r="B355" s="4">
        <v>1</v>
      </c>
      <c r="C355" s="4"/>
      <c r="D355" s="889"/>
      <c r="E355" s="4"/>
      <c r="F355" s="4"/>
      <c r="G355" s="4"/>
      <c r="H355" s="4"/>
      <c r="I355" s="4"/>
      <c r="J355" s="4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1:24" x14ac:dyDescent="0.25">
      <c r="A356" s="902" t="s">
        <v>212</v>
      </c>
      <c r="B356" s="203">
        <v>42492</v>
      </c>
      <c r="C356" s="38"/>
      <c r="D356" s="38"/>
      <c r="E356" s="38"/>
      <c r="F356" s="38"/>
      <c r="G356" s="38"/>
      <c r="H356" s="38"/>
      <c r="I356" s="38"/>
      <c r="J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1:24" x14ac:dyDescent="0.25">
      <c r="A357" s="893" t="s">
        <v>886</v>
      </c>
      <c r="B357" s="4">
        <v>-2</v>
      </c>
      <c r="C357" s="38"/>
      <c r="D357" s="38"/>
      <c r="E357" s="38"/>
      <c r="F357" s="38"/>
      <c r="G357" s="38"/>
      <c r="H357" s="38"/>
      <c r="I357" s="38"/>
      <c r="J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1:24" x14ac:dyDescent="0.25">
      <c r="A358" s="274"/>
      <c r="B358" s="197"/>
      <c r="C358" s="38"/>
      <c r="D358" s="38"/>
      <c r="E358" s="38"/>
      <c r="F358" s="38"/>
      <c r="G358" s="38"/>
      <c r="H358" s="38"/>
      <c r="I358" s="38"/>
      <c r="J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1:24" x14ac:dyDescent="0.25">
      <c r="A359" s="966" t="s">
        <v>946</v>
      </c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1:24" ht="15.75" thickBot="1" x14ac:dyDescent="0.3">
      <c r="A360" t="s">
        <v>911</v>
      </c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1:24" x14ac:dyDescent="0.25">
      <c r="A361" t="s">
        <v>912</v>
      </c>
      <c r="C361" s="926" t="s">
        <v>115</v>
      </c>
      <c r="D361" s="927" t="s">
        <v>913</v>
      </c>
      <c r="E361" s="928" t="s">
        <v>231</v>
      </c>
      <c r="F361" s="929" t="s">
        <v>914</v>
      </c>
      <c r="G361" s="930" t="s">
        <v>915</v>
      </c>
      <c r="H361" s="931" t="s">
        <v>895</v>
      </c>
      <c r="I361" s="932" t="s">
        <v>916</v>
      </c>
      <c r="J361" s="933" t="s">
        <v>917</v>
      </c>
      <c r="K361" s="934" t="s">
        <v>917</v>
      </c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1:24" x14ac:dyDescent="0.25">
      <c r="C362" s="935" t="s">
        <v>64</v>
      </c>
      <c r="D362" s="936" t="s">
        <v>231</v>
      </c>
      <c r="E362" s="937" t="s">
        <v>918</v>
      </c>
      <c r="F362" s="938" t="s">
        <v>919</v>
      </c>
      <c r="G362" s="939" t="s">
        <v>920</v>
      </c>
      <c r="H362" s="940" t="s">
        <v>221</v>
      </c>
      <c r="I362" s="941" t="s">
        <v>921</v>
      </c>
      <c r="J362" s="197" t="s">
        <v>922</v>
      </c>
      <c r="K362" s="113" t="s">
        <v>918</v>
      </c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1:24" x14ac:dyDescent="0.25">
      <c r="C363" s="935" t="s">
        <v>918</v>
      </c>
      <c r="D363" s="942" t="s">
        <v>923</v>
      </c>
      <c r="E363" s="937" t="s">
        <v>924</v>
      </c>
      <c r="F363" s="938" t="s">
        <v>925</v>
      </c>
      <c r="G363" s="939" t="s">
        <v>918</v>
      </c>
      <c r="H363" s="940" t="s">
        <v>926</v>
      </c>
      <c r="I363" s="941" t="s">
        <v>211</v>
      </c>
      <c r="J363" s="197" t="s">
        <v>927</v>
      </c>
      <c r="K363" s="113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1:24" x14ac:dyDescent="0.25">
      <c r="C364" s="943">
        <v>42602</v>
      </c>
      <c r="D364" s="942" t="s">
        <v>928</v>
      </c>
      <c r="E364" s="944">
        <v>42602</v>
      </c>
      <c r="F364" s="945">
        <v>42602</v>
      </c>
      <c r="G364" s="939" t="s">
        <v>929</v>
      </c>
      <c r="H364" s="940" t="s">
        <v>930</v>
      </c>
      <c r="I364" s="941" t="s">
        <v>918</v>
      </c>
      <c r="J364" s="197"/>
      <c r="K364" s="113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1:24" x14ac:dyDescent="0.25">
      <c r="A365" s="486" t="s">
        <v>931</v>
      </c>
      <c r="B365" s="487" t="s">
        <v>2</v>
      </c>
      <c r="C365" s="935" t="s">
        <v>924</v>
      </c>
      <c r="D365" s="946">
        <v>42602</v>
      </c>
      <c r="E365" s="947"/>
      <c r="F365" s="938" t="s">
        <v>924</v>
      </c>
      <c r="G365" s="948">
        <v>42602</v>
      </c>
      <c r="H365" s="949">
        <v>42014</v>
      </c>
      <c r="I365" s="950">
        <v>42602</v>
      </c>
      <c r="J365" s="951">
        <v>42602</v>
      </c>
      <c r="K365" s="967">
        <v>42602</v>
      </c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1:24" x14ac:dyDescent="0.25">
      <c r="A366" s="7" t="s">
        <v>466</v>
      </c>
      <c r="B366" s="13" t="s">
        <v>30</v>
      </c>
      <c r="C366" s="45">
        <v>31</v>
      </c>
      <c r="D366" s="45">
        <v>52</v>
      </c>
      <c r="E366" s="45">
        <v>43</v>
      </c>
      <c r="F366" s="45">
        <v>34</v>
      </c>
      <c r="G366" s="45">
        <v>54</v>
      </c>
      <c r="H366" s="45">
        <v>81</v>
      </c>
      <c r="I366" s="45">
        <v>37</v>
      </c>
      <c r="J366" s="959">
        <v>48.166666666666664</v>
      </c>
      <c r="K366" s="960">
        <v>41</v>
      </c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1:24" x14ac:dyDescent="0.25">
      <c r="A367" s="274"/>
      <c r="B367" s="197"/>
      <c r="C367" s="38"/>
      <c r="D367" s="38"/>
      <c r="E367" s="38"/>
      <c r="F367" s="38"/>
      <c r="G367" s="38"/>
      <c r="H367" s="38"/>
      <c r="I367" s="38"/>
      <c r="J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1:24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X368" s="38"/>
    </row>
    <row r="369" spans="2:24" x14ac:dyDescent="0.25">
      <c r="X369" s="38"/>
    </row>
    <row r="370" spans="2:24" x14ac:dyDescent="0.25">
      <c r="C370" s="94" t="str">
        <f>+$B$6</f>
        <v>Jones E</v>
      </c>
      <c r="D370" s="52" t="str">
        <f>+$B$7</f>
        <v>Fraser B</v>
      </c>
      <c r="E370" s="53" t="str">
        <f>+$B$8</f>
        <v>Kroese I</v>
      </c>
      <c r="F370" s="95" t="str">
        <f>+$B$9</f>
        <v>Theron E</v>
      </c>
      <c r="G370" s="54" t="str">
        <f>+$B$10</f>
        <v>Beneke J</v>
      </c>
      <c r="H370" s="3" t="str">
        <f>+$B$11</f>
        <v>Ebersohn R</v>
      </c>
      <c r="I370" s="55" t="str">
        <f>+$B$12</f>
        <v>Steyn S</v>
      </c>
      <c r="J370" s="56" t="str">
        <f>+$B$13</f>
        <v>Thompson R</v>
      </c>
      <c r="K370" s="33" t="str">
        <f>+$B$14</f>
        <v>Player 9</v>
      </c>
      <c r="X370" s="38"/>
    </row>
    <row r="371" spans="2:24" x14ac:dyDescent="0.25">
      <c r="B371" s="95" t="str">
        <f>+$B$9</f>
        <v>Theron E</v>
      </c>
      <c r="C371" s="4">
        <v>2</v>
      </c>
      <c r="D371" s="4"/>
      <c r="E371" s="4"/>
      <c r="F371" s="889"/>
      <c r="G371" s="4"/>
      <c r="H371" s="4"/>
      <c r="I371" s="4"/>
      <c r="J371" s="4"/>
      <c r="K371" s="4"/>
      <c r="X371" s="38"/>
    </row>
    <row r="372" spans="2:24" x14ac:dyDescent="0.25">
      <c r="X372" s="38"/>
    </row>
    <row r="373" spans="2:24" x14ac:dyDescent="0.25">
      <c r="X373" s="38"/>
    </row>
    <row r="374" spans="2:24" x14ac:dyDescent="0.25">
      <c r="X374" s="38"/>
    </row>
    <row r="375" spans="2:24" x14ac:dyDescent="0.25">
      <c r="X375" s="38"/>
    </row>
    <row r="376" spans="2:24" x14ac:dyDescent="0.25">
      <c r="X376" s="38"/>
    </row>
    <row r="377" spans="2:24" x14ac:dyDescent="0.25">
      <c r="X377" s="38"/>
    </row>
    <row r="378" spans="2:24" x14ac:dyDescent="0.25">
      <c r="X378" s="38"/>
    </row>
    <row r="379" spans="2:24" x14ac:dyDescent="0.25">
      <c r="X379" s="38"/>
    </row>
    <row r="380" spans="2:24" x14ac:dyDescent="0.25">
      <c r="X380" s="38"/>
    </row>
    <row r="381" spans="2:24" x14ac:dyDescent="0.25">
      <c r="X381" s="38"/>
    </row>
    <row r="382" spans="2:24" x14ac:dyDescent="0.25">
      <c r="X382" s="38"/>
    </row>
    <row r="383" spans="2:24" x14ac:dyDescent="0.25">
      <c r="X383" s="38"/>
    </row>
    <row r="384" spans="2:24" x14ac:dyDescent="0.25">
      <c r="X384" s="38"/>
    </row>
    <row r="385" spans="1:24" x14ac:dyDescent="0.25">
      <c r="X385" s="38"/>
    </row>
    <row r="386" spans="1:24" x14ac:dyDescent="0.25">
      <c r="X386" s="38"/>
    </row>
    <row r="387" spans="1:24" x14ac:dyDescent="0.25">
      <c r="X387" s="38"/>
    </row>
    <row r="388" spans="1:24" x14ac:dyDescent="0.25">
      <c r="X388" s="38"/>
    </row>
    <row r="389" spans="1:24" x14ac:dyDescent="0.25">
      <c r="A389" t="s">
        <v>890</v>
      </c>
      <c r="B389" s="38"/>
      <c r="C389" s="38"/>
      <c r="D389" s="38"/>
      <c r="E389" s="38"/>
      <c r="F389" s="38"/>
      <c r="G389" s="38"/>
      <c r="H389" s="38"/>
      <c r="I389" s="38"/>
      <c r="J389" s="38"/>
      <c r="N389" s="274"/>
      <c r="O389" s="197"/>
      <c r="P389" s="197"/>
      <c r="Q389" s="197"/>
      <c r="R389" s="38"/>
      <c r="S389" s="38"/>
      <c r="T389" s="38"/>
      <c r="U389" s="38"/>
      <c r="V389" s="38"/>
      <c r="W389" s="38"/>
      <c r="X389" s="38"/>
    </row>
    <row r="390" spans="1:24" x14ac:dyDescent="0.25">
      <c r="A390" t="s">
        <v>887</v>
      </c>
      <c r="B390" s="38"/>
      <c r="C390" s="38"/>
      <c r="D390" s="38"/>
      <c r="E390" s="38"/>
      <c r="F390" s="38"/>
      <c r="G390" s="38"/>
      <c r="H390" s="38"/>
      <c r="I390" s="38"/>
      <c r="J390" s="38"/>
      <c r="N390" s="274"/>
      <c r="O390" s="197"/>
      <c r="P390" s="197"/>
      <c r="Q390" s="197"/>
      <c r="R390" s="38"/>
      <c r="S390" s="38"/>
      <c r="T390" s="38"/>
      <c r="U390" s="38"/>
      <c r="V390" s="38"/>
      <c r="W390" s="38"/>
      <c r="X390" s="38"/>
    </row>
    <row r="391" spans="1:24" x14ac:dyDescent="0.25">
      <c r="B391" s="94" t="str">
        <f>+$B$6</f>
        <v>Jones E</v>
      </c>
      <c r="C391" s="52" t="str">
        <f>+$B$7</f>
        <v>Fraser B</v>
      </c>
      <c r="D391" s="53" t="str">
        <f>+$B$8</f>
        <v>Kroese I</v>
      </c>
      <c r="E391" s="95" t="str">
        <f>+$B$9</f>
        <v>Theron E</v>
      </c>
      <c r="F391" s="54" t="str">
        <f>+$B$10</f>
        <v>Beneke J</v>
      </c>
      <c r="G391" s="3" t="str">
        <f>+$B$11</f>
        <v>Ebersohn R</v>
      </c>
      <c r="H391" s="55" t="str">
        <f>+$B$12</f>
        <v>Steyn S</v>
      </c>
      <c r="I391" s="56" t="str">
        <f>+$B$13</f>
        <v>Thompson R</v>
      </c>
      <c r="J391" s="33" t="str">
        <f>+$B$14</f>
        <v>Player 9</v>
      </c>
      <c r="N391" s="274"/>
      <c r="O391" s="197"/>
      <c r="P391" s="197"/>
      <c r="Q391" s="197"/>
      <c r="R391" s="38"/>
      <c r="S391" s="38"/>
      <c r="T391" s="38"/>
      <c r="U391" s="38"/>
      <c r="V391" s="38"/>
      <c r="W391" s="38"/>
      <c r="X391" s="38"/>
    </row>
    <row r="392" spans="1:24" x14ac:dyDescent="0.25">
      <c r="A392" s="95" t="str">
        <f>+$B$9</f>
        <v>Theron E</v>
      </c>
      <c r="B392" s="4">
        <v>2</v>
      </c>
      <c r="C392" s="4"/>
      <c r="D392" s="4"/>
      <c r="E392" s="889"/>
      <c r="F392" s="4"/>
      <c r="G392" s="4"/>
      <c r="H392" s="4"/>
      <c r="I392" s="4"/>
      <c r="J392" s="4"/>
      <c r="N392" s="274"/>
      <c r="O392" s="197"/>
      <c r="P392" s="197"/>
      <c r="Q392" s="197"/>
      <c r="R392" s="38"/>
      <c r="S392" s="38"/>
      <c r="T392" s="38"/>
      <c r="U392" s="38"/>
      <c r="V392" s="38"/>
      <c r="W392" s="38"/>
      <c r="X392" s="38"/>
    </row>
    <row r="393" spans="1:24" x14ac:dyDescent="0.25">
      <c r="A393" s="197" t="s">
        <v>212</v>
      </c>
      <c r="B393" s="203">
        <v>42490</v>
      </c>
      <c r="C393" s="38"/>
      <c r="D393" s="38"/>
      <c r="E393" s="38"/>
      <c r="F393" s="38"/>
      <c r="G393" s="38"/>
      <c r="H393" s="38"/>
      <c r="I393" s="38"/>
      <c r="J393" s="38"/>
      <c r="N393" s="274"/>
      <c r="O393" s="197"/>
      <c r="P393" s="197"/>
      <c r="Q393" s="197"/>
      <c r="R393" s="38"/>
      <c r="S393" s="38"/>
      <c r="T393" s="38"/>
      <c r="U393" s="38"/>
      <c r="V393" s="38"/>
      <c r="W393" s="38"/>
      <c r="X393" s="38"/>
    </row>
    <row r="394" spans="1:24" x14ac:dyDescent="0.25">
      <c r="A394" s="253" t="s">
        <v>885</v>
      </c>
      <c r="B394" s="4">
        <v>0</v>
      </c>
      <c r="C394" s="38"/>
      <c r="D394" s="38"/>
      <c r="E394" s="38"/>
      <c r="F394" s="38"/>
      <c r="G394" s="38"/>
      <c r="H394" s="38"/>
      <c r="I394" s="38"/>
      <c r="J394" s="38"/>
      <c r="N394" s="274"/>
      <c r="O394" s="197"/>
      <c r="P394" s="197"/>
      <c r="Q394" s="197"/>
      <c r="R394" s="38"/>
      <c r="S394" s="38"/>
      <c r="T394" s="38"/>
      <c r="U394" s="38"/>
      <c r="V394" s="38"/>
      <c r="W394" s="38"/>
      <c r="X394" s="38"/>
    </row>
    <row r="395" spans="1:24" x14ac:dyDescent="0.25">
      <c r="A395" s="197" t="s">
        <v>212</v>
      </c>
      <c r="B395" s="203">
        <v>42492</v>
      </c>
      <c r="C395" s="38"/>
      <c r="D395" s="38"/>
      <c r="E395" s="38"/>
      <c r="F395" s="38"/>
      <c r="G395" s="38"/>
      <c r="H395" s="38"/>
      <c r="I395" s="38"/>
      <c r="J395" s="38"/>
      <c r="N395" s="274"/>
      <c r="O395" s="197"/>
      <c r="P395" s="197"/>
      <c r="Q395" s="197"/>
      <c r="R395" s="38"/>
      <c r="S395" s="38"/>
      <c r="T395" s="38"/>
      <c r="U395" s="38"/>
      <c r="V395" s="38"/>
      <c r="W395" s="38"/>
      <c r="X395" s="38"/>
    </row>
    <row r="396" spans="1:24" x14ac:dyDescent="0.25">
      <c r="A396" s="253" t="s">
        <v>885</v>
      </c>
      <c r="B396" s="4">
        <v>0</v>
      </c>
      <c r="C396" s="38"/>
      <c r="D396" s="38"/>
      <c r="E396" s="38"/>
      <c r="F396" s="38"/>
      <c r="G396" s="38"/>
      <c r="H396" s="38"/>
      <c r="I396" s="38"/>
      <c r="J396" s="38"/>
      <c r="N396" s="274"/>
      <c r="O396" s="197"/>
      <c r="P396" s="197"/>
      <c r="Q396" s="197"/>
      <c r="R396" s="38"/>
      <c r="S396" s="38"/>
      <c r="T396" s="38"/>
      <c r="U396" s="38"/>
      <c r="V396" s="38"/>
      <c r="W396" s="38"/>
      <c r="X396" s="38"/>
    </row>
    <row r="397" spans="1:24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N397" s="274"/>
      <c r="O397" s="197"/>
      <c r="P397" s="197"/>
      <c r="Q397" s="197"/>
      <c r="R397" s="38"/>
      <c r="S397" s="38"/>
      <c r="T397" s="38"/>
      <c r="U397" s="38"/>
      <c r="V397" s="38"/>
      <c r="W397" s="38"/>
      <c r="X397" s="38"/>
    </row>
    <row r="398" spans="1:24" x14ac:dyDescent="0.25">
      <c r="A398" t="s">
        <v>889</v>
      </c>
      <c r="B398" s="38"/>
      <c r="C398" s="38"/>
      <c r="D398" s="38"/>
      <c r="E398" s="38"/>
      <c r="F398" s="38"/>
      <c r="G398" s="38"/>
      <c r="H398" s="38"/>
      <c r="I398" s="38"/>
      <c r="J398" s="38"/>
      <c r="N398" s="274"/>
      <c r="O398" s="197"/>
      <c r="P398" s="197"/>
      <c r="Q398" s="197"/>
      <c r="R398" s="38"/>
      <c r="S398" s="38"/>
      <c r="T398" s="38"/>
      <c r="U398" s="38"/>
      <c r="V398" s="38"/>
      <c r="W398" s="38"/>
      <c r="X398" s="38"/>
    </row>
    <row r="399" spans="1:24" x14ac:dyDescent="0.25">
      <c r="A399" t="s">
        <v>888</v>
      </c>
      <c r="J399" s="38"/>
      <c r="N399" s="274"/>
      <c r="O399" s="197"/>
      <c r="P399" s="197"/>
      <c r="Q399" s="197"/>
      <c r="R399" s="38"/>
      <c r="S399" s="38"/>
      <c r="T399" s="38"/>
      <c r="U399" s="38"/>
      <c r="V399" s="38"/>
      <c r="W399" s="38"/>
      <c r="X399" s="38"/>
    </row>
    <row r="400" spans="1:24" x14ac:dyDescent="0.25">
      <c r="B400" s="94" t="str">
        <f>+$B$6</f>
        <v>Jones E</v>
      </c>
      <c r="C400" s="52" t="str">
        <f>+$B$7</f>
        <v>Fraser B</v>
      </c>
      <c r="D400" s="53" t="str">
        <f>+$B$8</f>
        <v>Kroese I</v>
      </c>
      <c r="E400" s="95" t="str">
        <f>+$B$9</f>
        <v>Theron E</v>
      </c>
      <c r="F400" s="54" t="str">
        <f>+$B$10</f>
        <v>Beneke J</v>
      </c>
      <c r="G400" s="3" t="str">
        <f>+$B$11</f>
        <v>Ebersohn R</v>
      </c>
      <c r="H400" s="55" t="str">
        <f>+$B$12</f>
        <v>Steyn S</v>
      </c>
      <c r="I400" s="56" t="str">
        <f>+$B$13</f>
        <v>Thompson R</v>
      </c>
      <c r="J400" s="33" t="str">
        <f>+$B$14</f>
        <v>Player 9</v>
      </c>
      <c r="N400" s="274"/>
      <c r="O400" s="197"/>
      <c r="P400" s="197"/>
      <c r="Q400" s="197"/>
      <c r="R400" s="38"/>
      <c r="S400" s="38"/>
      <c r="T400" s="38"/>
      <c r="U400" s="38"/>
      <c r="V400" s="38"/>
      <c r="W400" s="38"/>
      <c r="X400" s="38"/>
    </row>
    <row r="401" spans="1:24" x14ac:dyDescent="0.25">
      <c r="A401" s="95" t="str">
        <f>+$B$9</f>
        <v>Theron E</v>
      </c>
      <c r="B401" s="4"/>
      <c r="C401" s="4">
        <v>1</v>
      </c>
      <c r="D401" s="4">
        <v>4</v>
      </c>
      <c r="E401" s="889"/>
      <c r="F401" s="4"/>
      <c r="G401" s="4"/>
      <c r="H401" s="4"/>
      <c r="I401" s="4"/>
      <c r="J401" s="4"/>
      <c r="N401" s="274"/>
      <c r="O401" s="197"/>
      <c r="P401" s="197"/>
      <c r="Q401" s="197"/>
      <c r="R401" s="38"/>
      <c r="S401" s="38"/>
      <c r="T401" s="38"/>
      <c r="U401" s="38"/>
      <c r="V401" s="38"/>
      <c r="W401" s="38"/>
      <c r="X401" s="38"/>
    </row>
    <row r="402" spans="1:24" x14ac:dyDescent="0.25">
      <c r="A402" s="902" t="s">
        <v>212</v>
      </c>
      <c r="B402" s="38"/>
      <c r="C402" s="203">
        <v>42602</v>
      </c>
      <c r="D402" s="203">
        <v>42490</v>
      </c>
      <c r="E402" s="38"/>
      <c r="F402" s="38"/>
      <c r="G402" s="38"/>
      <c r="H402" s="38"/>
      <c r="I402" s="38"/>
      <c r="J402" s="38"/>
      <c r="N402" s="274"/>
      <c r="O402" s="197"/>
      <c r="P402" s="197"/>
      <c r="Q402" s="197"/>
      <c r="R402" s="38"/>
      <c r="S402" s="38"/>
      <c r="T402" s="38"/>
      <c r="U402" s="38"/>
      <c r="V402" s="38"/>
      <c r="W402" s="38"/>
      <c r="X402" s="38"/>
    </row>
    <row r="403" spans="1:24" x14ac:dyDescent="0.25">
      <c r="A403" s="893" t="s">
        <v>886</v>
      </c>
      <c r="B403" s="133"/>
      <c r="C403" s="4">
        <v>-1</v>
      </c>
      <c r="D403" s="4">
        <v>-1</v>
      </c>
      <c r="E403" s="38"/>
      <c r="F403" s="38"/>
      <c r="G403" s="38"/>
      <c r="H403" s="38"/>
      <c r="I403" s="38"/>
      <c r="J403" s="38"/>
      <c r="N403" s="274"/>
      <c r="O403" s="197"/>
      <c r="P403" s="197"/>
      <c r="Q403" s="197"/>
      <c r="R403" s="38"/>
      <c r="S403" s="38"/>
      <c r="T403" s="38"/>
      <c r="U403" s="38"/>
      <c r="V403" s="38"/>
      <c r="W403" s="38"/>
      <c r="X403" s="38"/>
    </row>
    <row r="404" spans="1:24" x14ac:dyDescent="0.25">
      <c r="A404" s="253" t="s">
        <v>212</v>
      </c>
      <c r="B404" s="38"/>
      <c r="C404" s="38"/>
      <c r="D404" s="203">
        <v>42492</v>
      </c>
      <c r="E404" s="38"/>
      <c r="F404" s="38"/>
      <c r="G404" s="38"/>
      <c r="H404" s="38"/>
      <c r="I404" s="38"/>
      <c r="J404" s="38"/>
      <c r="N404" s="274"/>
      <c r="O404" s="197"/>
      <c r="P404" s="197"/>
      <c r="Q404" s="197"/>
      <c r="R404" s="38"/>
      <c r="S404" s="38"/>
      <c r="T404" s="38"/>
      <c r="U404" s="38"/>
      <c r="V404" s="38"/>
      <c r="W404" s="38"/>
      <c r="X404" s="38"/>
    </row>
    <row r="405" spans="1:24" x14ac:dyDescent="0.25">
      <c r="A405" s="893" t="s">
        <v>886</v>
      </c>
      <c r="B405" s="253"/>
      <c r="C405" s="133"/>
      <c r="D405" s="4">
        <v>-1</v>
      </c>
      <c r="E405" s="38"/>
      <c r="F405" s="38"/>
      <c r="G405" s="38"/>
      <c r="H405" s="38"/>
      <c r="I405" s="38"/>
      <c r="J405" s="38"/>
      <c r="N405" s="274"/>
      <c r="O405" s="197"/>
      <c r="P405" s="197"/>
      <c r="Q405" s="197"/>
      <c r="R405" s="38"/>
      <c r="S405" s="38"/>
      <c r="T405" s="38"/>
      <c r="U405" s="38"/>
      <c r="V405" s="38"/>
      <c r="W405" s="38"/>
      <c r="X405" s="38"/>
    </row>
    <row r="406" spans="1:24" x14ac:dyDescent="0.25">
      <c r="A406" s="253" t="s">
        <v>212</v>
      </c>
      <c r="B406" s="38"/>
      <c r="C406" s="38"/>
      <c r="D406" s="203">
        <v>42601</v>
      </c>
      <c r="E406" s="38"/>
      <c r="F406" s="38"/>
      <c r="G406" s="38"/>
      <c r="H406" s="38"/>
      <c r="I406" s="38"/>
      <c r="J406" s="38"/>
      <c r="N406" s="274"/>
      <c r="O406" s="197"/>
      <c r="P406" s="197"/>
      <c r="Q406" s="197"/>
      <c r="R406" s="38"/>
      <c r="S406" s="38"/>
      <c r="T406" s="38"/>
      <c r="U406" s="38"/>
      <c r="V406" s="38"/>
      <c r="W406" s="38"/>
      <c r="X406" s="38"/>
    </row>
    <row r="407" spans="1:24" x14ac:dyDescent="0.25">
      <c r="A407" s="893" t="s">
        <v>886</v>
      </c>
      <c r="B407" s="253"/>
      <c r="C407" s="133"/>
      <c r="D407" s="4">
        <v>-1</v>
      </c>
      <c r="E407" s="38"/>
      <c r="F407" s="38"/>
      <c r="G407" s="38"/>
      <c r="H407" s="38"/>
      <c r="I407" s="38"/>
      <c r="J407" s="38"/>
      <c r="N407" s="274"/>
      <c r="O407" s="197"/>
      <c r="P407" s="197"/>
      <c r="Q407" s="197"/>
      <c r="R407" s="38"/>
      <c r="S407" s="38"/>
      <c r="T407" s="38"/>
      <c r="U407" s="38"/>
      <c r="V407" s="38"/>
      <c r="W407" s="38"/>
      <c r="X407" s="38"/>
    </row>
    <row r="408" spans="1:24" x14ac:dyDescent="0.25">
      <c r="A408" s="253" t="s">
        <v>212</v>
      </c>
      <c r="B408" s="38"/>
      <c r="C408" s="38"/>
      <c r="D408" s="203">
        <v>42602</v>
      </c>
      <c r="E408" s="38"/>
      <c r="F408" s="38"/>
      <c r="G408" s="38"/>
      <c r="H408" s="38"/>
      <c r="I408" s="38"/>
      <c r="J408" s="38"/>
      <c r="N408" s="274"/>
      <c r="O408" s="197"/>
      <c r="P408" s="197"/>
      <c r="Q408" s="197"/>
      <c r="R408" s="38"/>
      <c r="S408" s="38"/>
      <c r="T408" s="38"/>
      <c r="U408" s="38"/>
      <c r="V408" s="38"/>
      <c r="W408" s="38"/>
      <c r="X408" s="38"/>
    </row>
    <row r="409" spans="1:24" x14ac:dyDescent="0.25">
      <c r="A409" s="893" t="s">
        <v>886</v>
      </c>
      <c r="B409" s="253"/>
      <c r="C409" s="133"/>
      <c r="D409" s="4">
        <v>-1</v>
      </c>
      <c r="E409" s="38"/>
      <c r="F409" s="38"/>
      <c r="G409" s="38"/>
      <c r="H409" s="38"/>
      <c r="I409" s="38"/>
      <c r="J409" s="38"/>
      <c r="N409" s="274"/>
      <c r="O409" s="197"/>
      <c r="P409" s="197"/>
      <c r="Q409" s="197"/>
      <c r="R409" s="38"/>
      <c r="S409" s="38"/>
      <c r="T409" s="38"/>
      <c r="U409" s="38"/>
      <c r="V409" s="38"/>
      <c r="W409" s="38"/>
      <c r="X409" s="38"/>
    </row>
    <row r="410" spans="1:24" x14ac:dyDescent="0.25">
      <c r="A410" s="274"/>
      <c r="B410" s="197"/>
      <c r="C410" s="197"/>
      <c r="D410" s="197"/>
      <c r="E410" s="38"/>
      <c r="F410" s="38"/>
      <c r="G410" s="38"/>
      <c r="H410" s="38"/>
      <c r="I410" s="38"/>
      <c r="J410" s="38"/>
      <c r="N410" s="274"/>
      <c r="O410" s="197"/>
      <c r="P410" s="197"/>
      <c r="Q410" s="197"/>
      <c r="R410" s="38"/>
      <c r="S410" s="38"/>
      <c r="T410" s="38"/>
      <c r="U410" s="38"/>
      <c r="V410" s="38"/>
      <c r="W410" s="38"/>
      <c r="X410" s="38"/>
    </row>
    <row r="411" spans="1:24" x14ac:dyDescent="0.25">
      <c r="A411" s="966" t="s">
        <v>946</v>
      </c>
      <c r="N411" s="274"/>
      <c r="O411" s="197"/>
      <c r="P411" s="197"/>
      <c r="Q411" s="197"/>
      <c r="R411" s="38"/>
      <c r="S411" s="38"/>
      <c r="T411" s="38"/>
      <c r="U411" s="38"/>
      <c r="V411" s="38"/>
      <c r="W411" s="38"/>
      <c r="X411" s="38"/>
    </row>
    <row r="412" spans="1:24" ht="15.75" thickBot="1" x14ac:dyDescent="0.3">
      <c r="A412" t="s">
        <v>911</v>
      </c>
      <c r="N412" s="274"/>
      <c r="O412" s="197"/>
      <c r="P412" s="197"/>
      <c r="Q412" s="197"/>
      <c r="R412" s="38"/>
      <c r="S412" s="38"/>
      <c r="T412" s="38"/>
      <c r="U412" s="38"/>
      <c r="V412" s="38"/>
      <c r="W412" s="38"/>
      <c r="X412" s="38"/>
    </row>
    <row r="413" spans="1:24" x14ac:dyDescent="0.25">
      <c r="A413" t="s">
        <v>912</v>
      </c>
      <c r="C413" s="926" t="s">
        <v>115</v>
      </c>
      <c r="D413" s="927" t="s">
        <v>913</v>
      </c>
      <c r="E413" s="928" t="s">
        <v>231</v>
      </c>
      <c r="F413" s="929" t="s">
        <v>914</v>
      </c>
      <c r="G413" s="930" t="s">
        <v>915</v>
      </c>
      <c r="H413" s="931" t="s">
        <v>895</v>
      </c>
      <c r="I413" s="932" t="s">
        <v>916</v>
      </c>
      <c r="J413" s="933" t="s">
        <v>917</v>
      </c>
      <c r="K413" s="934" t="s">
        <v>917</v>
      </c>
      <c r="N413" s="274"/>
      <c r="O413" s="197"/>
      <c r="P413" s="197"/>
      <c r="Q413" s="197"/>
      <c r="R413" s="38"/>
      <c r="S413" s="38"/>
      <c r="T413" s="38"/>
      <c r="U413" s="38"/>
      <c r="V413" s="38"/>
      <c r="W413" s="38"/>
      <c r="X413" s="38"/>
    </row>
    <row r="414" spans="1:24" x14ac:dyDescent="0.25">
      <c r="C414" s="935" t="s">
        <v>64</v>
      </c>
      <c r="D414" s="936" t="s">
        <v>231</v>
      </c>
      <c r="E414" s="937" t="s">
        <v>918</v>
      </c>
      <c r="F414" s="938" t="s">
        <v>919</v>
      </c>
      <c r="G414" s="939" t="s">
        <v>920</v>
      </c>
      <c r="H414" s="940" t="s">
        <v>221</v>
      </c>
      <c r="I414" s="941" t="s">
        <v>921</v>
      </c>
      <c r="J414" s="197" t="s">
        <v>922</v>
      </c>
      <c r="K414" s="113" t="s">
        <v>918</v>
      </c>
      <c r="N414" s="274"/>
      <c r="O414" s="197"/>
      <c r="P414" s="197"/>
      <c r="Q414" s="197"/>
      <c r="R414" s="38"/>
      <c r="S414" s="38"/>
      <c r="T414" s="38"/>
      <c r="U414" s="38"/>
      <c r="V414" s="38"/>
      <c r="W414" s="38"/>
      <c r="X414" s="38"/>
    </row>
    <row r="415" spans="1:24" x14ac:dyDescent="0.25">
      <c r="C415" s="935" t="s">
        <v>918</v>
      </c>
      <c r="D415" s="942" t="s">
        <v>923</v>
      </c>
      <c r="E415" s="937" t="s">
        <v>924</v>
      </c>
      <c r="F415" s="938" t="s">
        <v>925</v>
      </c>
      <c r="G415" s="939" t="s">
        <v>918</v>
      </c>
      <c r="H415" s="940" t="s">
        <v>926</v>
      </c>
      <c r="I415" s="941" t="s">
        <v>211</v>
      </c>
      <c r="J415" s="197" t="s">
        <v>927</v>
      </c>
      <c r="K415" s="113"/>
      <c r="N415" s="274"/>
      <c r="O415" s="197"/>
      <c r="P415" s="197"/>
      <c r="Q415" s="197"/>
      <c r="R415" s="38"/>
      <c r="S415" s="38"/>
      <c r="T415" s="38"/>
      <c r="U415" s="38"/>
      <c r="V415" s="38"/>
      <c r="W415" s="38"/>
      <c r="X415" s="38"/>
    </row>
    <row r="416" spans="1:24" x14ac:dyDescent="0.25">
      <c r="C416" s="943">
        <v>42602</v>
      </c>
      <c r="D416" s="942" t="s">
        <v>928</v>
      </c>
      <c r="E416" s="944">
        <v>42602</v>
      </c>
      <c r="F416" s="945">
        <v>42602</v>
      </c>
      <c r="G416" s="939" t="s">
        <v>929</v>
      </c>
      <c r="H416" s="940" t="s">
        <v>930</v>
      </c>
      <c r="I416" s="941" t="s">
        <v>918</v>
      </c>
      <c r="J416" s="197"/>
      <c r="K416" s="113"/>
      <c r="N416" s="274"/>
      <c r="O416" s="197"/>
      <c r="P416" s="197"/>
      <c r="Q416" s="197"/>
      <c r="R416" s="38"/>
      <c r="S416" s="38"/>
      <c r="T416" s="38"/>
      <c r="U416" s="38"/>
      <c r="V416" s="38"/>
      <c r="W416" s="38"/>
      <c r="X416" s="38"/>
    </row>
    <row r="417" spans="1:24" x14ac:dyDescent="0.25">
      <c r="A417" s="486" t="s">
        <v>931</v>
      </c>
      <c r="B417" s="487" t="s">
        <v>2</v>
      </c>
      <c r="C417" s="935" t="s">
        <v>924</v>
      </c>
      <c r="D417" s="946">
        <v>42602</v>
      </c>
      <c r="E417" s="947"/>
      <c r="F417" s="938" t="s">
        <v>924</v>
      </c>
      <c r="G417" s="948">
        <v>42602</v>
      </c>
      <c r="H417" s="949">
        <v>42014</v>
      </c>
      <c r="I417" s="950">
        <v>42602</v>
      </c>
      <c r="J417" s="951">
        <v>42602</v>
      </c>
      <c r="K417" s="967">
        <v>42602</v>
      </c>
      <c r="N417" s="274"/>
      <c r="O417" s="197"/>
      <c r="P417" s="197"/>
      <c r="Q417" s="197"/>
      <c r="R417" s="38"/>
      <c r="S417" s="38"/>
      <c r="T417" s="38"/>
      <c r="U417" s="38"/>
      <c r="V417" s="38"/>
      <c r="W417" s="38"/>
      <c r="X417" s="38"/>
    </row>
    <row r="418" spans="1:24" x14ac:dyDescent="0.25">
      <c r="A418" s="17" t="s">
        <v>46</v>
      </c>
      <c r="B418" s="11" t="s">
        <v>47</v>
      </c>
      <c r="C418" s="45">
        <v>41</v>
      </c>
      <c r="D418" s="45">
        <v>116</v>
      </c>
      <c r="E418" s="45">
        <v>126</v>
      </c>
      <c r="F418" s="45">
        <v>47</v>
      </c>
      <c r="G418" s="45">
        <v>26</v>
      </c>
      <c r="H418" s="45">
        <v>19</v>
      </c>
      <c r="I418" s="45">
        <v>57</v>
      </c>
      <c r="J418" s="959">
        <v>78.666666666666671</v>
      </c>
      <c r="K418" s="960">
        <v>78</v>
      </c>
      <c r="N418" s="274"/>
      <c r="O418" s="197"/>
      <c r="P418" s="197"/>
      <c r="Q418" s="197"/>
      <c r="R418" s="38"/>
      <c r="S418" s="38"/>
      <c r="T418" s="38"/>
      <c r="U418" s="38"/>
      <c r="V418" s="38"/>
      <c r="W418" s="38"/>
      <c r="X418" s="38"/>
    </row>
    <row r="419" spans="1:24" x14ac:dyDescent="0.25">
      <c r="A419" s="274"/>
      <c r="B419" s="197"/>
      <c r="C419" s="197"/>
      <c r="D419" s="197"/>
      <c r="E419" s="38"/>
      <c r="F419" s="38"/>
      <c r="G419" s="38"/>
      <c r="H419" s="38"/>
      <c r="I419" s="38"/>
      <c r="J419" s="38"/>
      <c r="N419" s="274"/>
      <c r="O419" s="197"/>
      <c r="P419" s="197"/>
      <c r="Q419" s="197"/>
      <c r="R419" s="38"/>
      <c r="S419" s="38"/>
      <c r="T419" s="38"/>
      <c r="U419" s="38"/>
      <c r="V419" s="38"/>
      <c r="W419" s="38"/>
      <c r="X419" s="38"/>
    </row>
    <row r="420" spans="1:24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X420" s="38"/>
    </row>
    <row r="421" spans="1:24" x14ac:dyDescent="0.25">
      <c r="X421" s="38"/>
    </row>
    <row r="422" spans="1:24" x14ac:dyDescent="0.25">
      <c r="C422" s="94" t="str">
        <f>+$B$6</f>
        <v>Jones E</v>
      </c>
      <c r="D422" s="52" t="str">
        <f>+$B$7</f>
        <v>Fraser B</v>
      </c>
      <c r="E422" s="53" t="str">
        <f>+$B$8</f>
        <v>Kroese I</v>
      </c>
      <c r="F422" s="95" t="str">
        <f>+$B$9</f>
        <v>Theron E</v>
      </c>
      <c r="G422" s="54" t="str">
        <f>+$B$10</f>
        <v>Beneke J</v>
      </c>
      <c r="H422" s="3" t="str">
        <f>+$B$11</f>
        <v>Ebersohn R</v>
      </c>
      <c r="I422" s="55" t="str">
        <f>+$B$12</f>
        <v>Steyn S</v>
      </c>
      <c r="J422" s="56" t="str">
        <f>+$B$13</f>
        <v>Thompson R</v>
      </c>
      <c r="K422" s="33" t="str">
        <f>+$B$14</f>
        <v>Player 9</v>
      </c>
      <c r="X422" s="38"/>
    </row>
    <row r="423" spans="1:24" x14ac:dyDescent="0.25">
      <c r="B423" s="54" t="str">
        <f>+$B$10</f>
        <v>Beneke J</v>
      </c>
      <c r="C423" s="4"/>
      <c r="D423" s="4">
        <v>3</v>
      </c>
      <c r="E423" s="4"/>
      <c r="F423" s="4"/>
      <c r="G423" s="889"/>
      <c r="H423" s="4"/>
      <c r="I423" s="4"/>
      <c r="J423" s="4"/>
      <c r="K423" s="4"/>
      <c r="X423" s="38"/>
    </row>
    <row r="424" spans="1:24" x14ac:dyDescent="0.25">
      <c r="X424" s="38"/>
    </row>
    <row r="425" spans="1:24" x14ac:dyDescent="0.25">
      <c r="X425" s="38"/>
    </row>
    <row r="426" spans="1:24" x14ac:dyDescent="0.25">
      <c r="X426" s="38"/>
    </row>
    <row r="427" spans="1:24" x14ac:dyDescent="0.25">
      <c r="X427" s="38"/>
    </row>
    <row r="428" spans="1:24" x14ac:dyDescent="0.25">
      <c r="X428" s="38"/>
    </row>
    <row r="429" spans="1:24" x14ac:dyDescent="0.25">
      <c r="X429" s="38"/>
    </row>
    <row r="430" spans="1:24" x14ac:dyDescent="0.25">
      <c r="X430" s="38"/>
    </row>
    <row r="431" spans="1:24" x14ac:dyDescent="0.25">
      <c r="X431" s="38"/>
    </row>
    <row r="432" spans="1:24" x14ac:dyDescent="0.25">
      <c r="X432" s="38"/>
    </row>
    <row r="433" spans="1:24" x14ac:dyDescent="0.25">
      <c r="X433" s="38"/>
    </row>
    <row r="434" spans="1:24" x14ac:dyDescent="0.25">
      <c r="X434" s="38"/>
    </row>
    <row r="435" spans="1:24" x14ac:dyDescent="0.25">
      <c r="X435" s="38"/>
    </row>
    <row r="436" spans="1:24" x14ac:dyDescent="0.25">
      <c r="X436" s="38"/>
    </row>
    <row r="437" spans="1:24" x14ac:dyDescent="0.25">
      <c r="X437" s="38"/>
    </row>
    <row r="438" spans="1:24" x14ac:dyDescent="0.25">
      <c r="X438" s="38"/>
    </row>
    <row r="439" spans="1:24" x14ac:dyDescent="0.25">
      <c r="Q439" s="38"/>
      <c r="R439" s="38"/>
      <c r="S439" s="38"/>
      <c r="T439" s="38"/>
      <c r="U439" s="38"/>
      <c r="V439" s="38"/>
      <c r="W439" s="38"/>
      <c r="X439" s="38"/>
    </row>
    <row r="440" spans="1:24" x14ac:dyDescent="0.25">
      <c r="Q440" s="38"/>
      <c r="R440" s="38"/>
      <c r="S440" s="38"/>
      <c r="T440" s="38"/>
      <c r="U440" s="38"/>
      <c r="V440" s="38"/>
      <c r="W440" s="38"/>
      <c r="X440" s="38"/>
    </row>
    <row r="441" spans="1:24" x14ac:dyDescent="0.25">
      <c r="A441" t="s">
        <v>890</v>
      </c>
      <c r="B441" s="38"/>
      <c r="C441" s="38"/>
      <c r="D441" s="38"/>
      <c r="E441" s="38"/>
      <c r="F441" s="38"/>
      <c r="G441" s="38"/>
      <c r="H441" s="38"/>
      <c r="I441" s="38"/>
      <c r="J441" s="38"/>
      <c r="O441" s="38"/>
      <c r="Q441" s="38"/>
      <c r="R441" s="38"/>
      <c r="S441" s="38"/>
      <c r="T441" s="38"/>
      <c r="U441" s="38"/>
      <c r="V441" s="38"/>
      <c r="W441" s="38"/>
      <c r="X441" s="38"/>
    </row>
    <row r="442" spans="1:24" x14ac:dyDescent="0.25">
      <c r="A442" t="s">
        <v>887</v>
      </c>
      <c r="B442" s="38"/>
      <c r="C442" s="38"/>
      <c r="D442" s="38"/>
      <c r="E442" s="38"/>
      <c r="F442" s="38"/>
      <c r="G442" s="38"/>
      <c r="H442" s="38"/>
      <c r="I442" s="38"/>
      <c r="J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1:24" x14ac:dyDescent="0.25">
      <c r="B443" s="94" t="str">
        <f>+$B$6</f>
        <v>Jones E</v>
      </c>
      <c r="C443" s="52" t="str">
        <f>+$B$7</f>
        <v>Fraser B</v>
      </c>
      <c r="D443" s="53" t="str">
        <f>+$B$8</f>
        <v>Kroese I</v>
      </c>
      <c r="E443" s="95" t="str">
        <f>+$B$9</f>
        <v>Theron E</v>
      </c>
      <c r="F443" s="54" t="str">
        <f>+$B$10</f>
        <v>Beneke J</v>
      </c>
      <c r="G443" s="3" t="str">
        <f>+$B$11</f>
        <v>Ebersohn R</v>
      </c>
      <c r="H443" s="55" t="str">
        <f>+$B$12</f>
        <v>Steyn S</v>
      </c>
      <c r="I443" s="56" t="str">
        <f>+$B$13</f>
        <v>Thompson R</v>
      </c>
      <c r="J443" s="33" t="str">
        <f>+$B$14</f>
        <v>Player 9</v>
      </c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1:24" x14ac:dyDescent="0.25">
      <c r="A444" s="54" t="str">
        <f>+$B$10</f>
        <v>Beneke J</v>
      </c>
      <c r="B444" s="4"/>
      <c r="C444" s="4">
        <v>3</v>
      </c>
      <c r="D444" s="4"/>
      <c r="E444" s="4"/>
      <c r="F444" s="889"/>
      <c r="G444" s="4"/>
      <c r="H444" s="4"/>
      <c r="I444" s="4"/>
      <c r="J444" s="4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1:24" x14ac:dyDescent="0.25">
      <c r="A445" s="197" t="s">
        <v>212</v>
      </c>
      <c r="B445" s="38"/>
      <c r="C445" s="203">
        <v>42273</v>
      </c>
      <c r="D445" s="38"/>
      <c r="E445" s="38"/>
      <c r="F445" s="38"/>
      <c r="G445" s="38"/>
      <c r="H445" s="38"/>
      <c r="I445" s="38"/>
      <c r="J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1:24" x14ac:dyDescent="0.25">
      <c r="A446" s="253" t="s">
        <v>885</v>
      </c>
      <c r="B446" s="133"/>
      <c r="C446" s="4">
        <v>-1</v>
      </c>
      <c r="D446" s="38"/>
      <c r="E446" s="38"/>
      <c r="F446" s="38"/>
      <c r="G446" s="38"/>
      <c r="H446" s="38"/>
      <c r="I446" s="38"/>
      <c r="J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1:24" x14ac:dyDescent="0.25">
      <c r="A447" s="197" t="s">
        <v>212</v>
      </c>
      <c r="B447" s="38"/>
      <c r="C447" s="203">
        <v>42342</v>
      </c>
      <c r="D447" s="38"/>
      <c r="E447" s="38"/>
      <c r="F447" s="38"/>
      <c r="G447" s="38"/>
      <c r="H447" s="38"/>
      <c r="I447" s="38"/>
      <c r="J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1:24" x14ac:dyDescent="0.25">
      <c r="A448" s="253" t="s">
        <v>885</v>
      </c>
      <c r="B448" s="253"/>
      <c r="C448" s="4">
        <v>-1</v>
      </c>
      <c r="D448" s="38"/>
      <c r="E448" s="38"/>
      <c r="F448" s="38"/>
      <c r="G448" s="38"/>
      <c r="H448" s="38"/>
      <c r="I448" s="38"/>
      <c r="J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1:24" x14ac:dyDescent="0.25">
      <c r="A449" s="197" t="s">
        <v>212</v>
      </c>
      <c r="B449" s="38"/>
      <c r="C449" s="203">
        <v>42343</v>
      </c>
      <c r="D449" s="38"/>
      <c r="E449" s="38"/>
      <c r="F449" s="38"/>
      <c r="G449" s="38"/>
      <c r="H449" s="38"/>
      <c r="I449" s="38"/>
      <c r="J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1:24" x14ac:dyDescent="0.25">
      <c r="A450" s="253" t="s">
        <v>885</v>
      </c>
      <c r="B450" s="253"/>
      <c r="C450" s="4">
        <v>-1</v>
      </c>
      <c r="D450" s="38"/>
      <c r="E450" s="38"/>
      <c r="F450" s="38"/>
      <c r="G450" s="38"/>
      <c r="H450" s="38"/>
      <c r="I450" s="38"/>
      <c r="J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1:24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1:24" x14ac:dyDescent="0.25">
      <c r="A452" t="s">
        <v>889</v>
      </c>
      <c r="B452" s="38"/>
      <c r="C452" s="38"/>
      <c r="D452" s="38"/>
      <c r="E452" s="38"/>
      <c r="F452" s="38"/>
      <c r="G452" s="38"/>
      <c r="H452" s="38"/>
      <c r="I452" s="38"/>
      <c r="J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1:24" x14ac:dyDescent="0.25">
      <c r="A453" t="s">
        <v>888</v>
      </c>
      <c r="J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1:24" x14ac:dyDescent="0.25">
      <c r="B454" s="94" t="str">
        <f>+$B$6</f>
        <v>Jones E</v>
      </c>
      <c r="C454" s="52" t="str">
        <f>+$B$7</f>
        <v>Fraser B</v>
      </c>
      <c r="D454" s="53" t="str">
        <f>+$B$8</f>
        <v>Kroese I</v>
      </c>
      <c r="E454" s="95" t="str">
        <f>+$B$9</f>
        <v>Theron E</v>
      </c>
      <c r="F454" s="54" t="str">
        <f>+$B$10</f>
        <v>Beneke J</v>
      </c>
      <c r="G454" s="3" t="str">
        <f>+$B$11</f>
        <v>Ebersohn R</v>
      </c>
      <c r="H454" s="55" t="str">
        <f>+$B$12</f>
        <v>Steyn S</v>
      </c>
      <c r="I454" s="56" t="str">
        <f>+$B$13</f>
        <v>Thompson R</v>
      </c>
      <c r="J454" s="33" t="str">
        <f>+$B$14</f>
        <v>Player 9</v>
      </c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1:24" x14ac:dyDescent="0.25">
      <c r="A455" s="54" t="str">
        <f>+$B$10</f>
        <v>Beneke J</v>
      </c>
      <c r="B455" s="4"/>
      <c r="C455" s="4">
        <v>3</v>
      </c>
      <c r="D455" s="4"/>
      <c r="E455" s="4"/>
      <c r="F455" s="889"/>
      <c r="G455" s="4"/>
      <c r="H455" s="4"/>
      <c r="I455" s="4"/>
      <c r="J455" s="4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1:24" x14ac:dyDescent="0.25">
      <c r="A456" s="902" t="s">
        <v>212</v>
      </c>
      <c r="B456" s="38"/>
      <c r="C456" s="203">
        <v>42272</v>
      </c>
      <c r="D456" s="38"/>
      <c r="E456" s="38"/>
      <c r="F456" s="38"/>
      <c r="G456" s="38"/>
      <c r="H456" s="38"/>
      <c r="I456" s="38"/>
      <c r="J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1:24" x14ac:dyDescent="0.25">
      <c r="A457" s="893" t="s">
        <v>886</v>
      </c>
      <c r="B457" s="133"/>
      <c r="C457" s="4">
        <v>2</v>
      </c>
      <c r="D457" s="38"/>
      <c r="E457" s="38"/>
      <c r="F457" s="38"/>
      <c r="G457" s="38"/>
      <c r="H457" s="38"/>
      <c r="I457" s="38"/>
      <c r="J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1:24" x14ac:dyDescent="0.25">
      <c r="A458" s="253" t="s">
        <v>212</v>
      </c>
      <c r="B458" s="38"/>
      <c r="C458" s="203">
        <v>42464</v>
      </c>
      <c r="D458" s="38"/>
      <c r="E458" s="38"/>
      <c r="F458" s="38"/>
      <c r="G458" s="38"/>
      <c r="H458" s="38"/>
      <c r="I458" s="38"/>
      <c r="J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1:24" x14ac:dyDescent="0.25">
      <c r="A459" s="893" t="s">
        <v>886</v>
      </c>
      <c r="B459" s="133"/>
      <c r="C459" s="4">
        <v>0</v>
      </c>
      <c r="D459" s="38"/>
      <c r="E459" s="38"/>
      <c r="F459" s="38"/>
      <c r="G459" s="38"/>
      <c r="H459" s="38"/>
      <c r="I459" s="38"/>
      <c r="J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1:24" x14ac:dyDescent="0.25">
      <c r="A460" s="274"/>
      <c r="B460" s="197"/>
      <c r="C460" s="197"/>
      <c r="D460" s="38"/>
      <c r="E460" s="38"/>
      <c r="F460" s="38"/>
      <c r="G460" s="38"/>
      <c r="H460" s="38"/>
      <c r="I460" s="38"/>
      <c r="J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1:24" x14ac:dyDescent="0.25">
      <c r="A461" s="966" t="s">
        <v>944</v>
      </c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1:24" x14ac:dyDescent="0.25">
      <c r="A462" s="966" t="s">
        <v>946</v>
      </c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1:24" ht="15.75" thickBot="1" x14ac:dyDescent="0.3">
      <c r="A463" t="s">
        <v>911</v>
      </c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1:24" x14ac:dyDescent="0.25">
      <c r="A464" t="s">
        <v>912</v>
      </c>
      <c r="C464" s="926" t="s">
        <v>115</v>
      </c>
      <c r="D464" s="927" t="s">
        <v>913</v>
      </c>
      <c r="E464" s="928" t="s">
        <v>231</v>
      </c>
      <c r="F464" s="929" t="s">
        <v>914</v>
      </c>
      <c r="G464" s="930" t="s">
        <v>915</v>
      </c>
      <c r="H464" s="931" t="s">
        <v>895</v>
      </c>
      <c r="I464" s="932" t="s">
        <v>916</v>
      </c>
      <c r="J464" s="933" t="s">
        <v>917</v>
      </c>
      <c r="K464" s="934" t="s">
        <v>917</v>
      </c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1:24" x14ac:dyDescent="0.25">
      <c r="C465" s="935" t="s">
        <v>64</v>
      </c>
      <c r="D465" s="936" t="s">
        <v>231</v>
      </c>
      <c r="E465" s="937" t="s">
        <v>918</v>
      </c>
      <c r="F465" s="938" t="s">
        <v>919</v>
      </c>
      <c r="G465" s="939" t="s">
        <v>920</v>
      </c>
      <c r="H465" s="940" t="s">
        <v>221</v>
      </c>
      <c r="I465" s="941" t="s">
        <v>921</v>
      </c>
      <c r="J465" s="197" t="s">
        <v>922</v>
      </c>
      <c r="K465" s="113" t="s">
        <v>918</v>
      </c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1:24" x14ac:dyDescent="0.25">
      <c r="C466" s="935" t="s">
        <v>918</v>
      </c>
      <c r="D466" s="942" t="s">
        <v>923</v>
      </c>
      <c r="E466" s="937" t="s">
        <v>924</v>
      </c>
      <c r="F466" s="938" t="s">
        <v>925</v>
      </c>
      <c r="G466" s="939" t="s">
        <v>918</v>
      </c>
      <c r="H466" s="940" t="s">
        <v>926</v>
      </c>
      <c r="I466" s="941" t="s">
        <v>211</v>
      </c>
      <c r="J466" s="197" t="s">
        <v>927</v>
      </c>
      <c r="K466" s="113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1:24" x14ac:dyDescent="0.25">
      <c r="C467" s="943">
        <v>42602</v>
      </c>
      <c r="D467" s="942" t="s">
        <v>928</v>
      </c>
      <c r="E467" s="944">
        <v>42602</v>
      </c>
      <c r="F467" s="945">
        <v>42602</v>
      </c>
      <c r="G467" s="939" t="s">
        <v>929</v>
      </c>
      <c r="H467" s="940" t="s">
        <v>930</v>
      </c>
      <c r="I467" s="941" t="s">
        <v>918</v>
      </c>
      <c r="J467" s="197"/>
      <c r="K467" s="113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1:24" x14ac:dyDescent="0.25">
      <c r="A468" s="486" t="s">
        <v>931</v>
      </c>
      <c r="B468" s="487" t="s">
        <v>2</v>
      </c>
      <c r="C468" s="935" t="s">
        <v>924</v>
      </c>
      <c r="D468" s="946">
        <v>42602</v>
      </c>
      <c r="E468" s="947"/>
      <c r="F468" s="938" t="s">
        <v>924</v>
      </c>
      <c r="G468" s="948">
        <v>42602</v>
      </c>
      <c r="H468" s="949">
        <v>42014</v>
      </c>
      <c r="I468" s="950">
        <v>42602</v>
      </c>
      <c r="J468" s="951">
        <v>42602</v>
      </c>
      <c r="K468" s="967">
        <v>42602</v>
      </c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1:24" x14ac:dyDescent="0.25">
      <c r="A469" s="245" t="s">
        <v>3</v>
      </c>
      <c r="B469" s="6" t="s">
        <v>4</v>
      </c>
      <c r="C469" s="249">
        <v>50</v>
      </c>
      <c r="D469" s="4">
        <v>9</v>
      </c>
      <c r="E469" s="953">
        <v>10</v>
      </c>
      <c r="F469" s="954">
        <v>15</v>
      </c>
      <c r="G469" s="955">
        <v>74</v>
      </c>
      <c r="H469" s="956">
        <v>47</v>
      </c>
      <c r="I469" s="957">
        <v>57</v>
      </c>
      <c r="J469" s="183">
        <v>35.833333333333336</v>
      </c>
      <c r="K469" s="586">
        <v>26</v>
      </c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1:24" x14ac:dyDescent="0.25">
      <c r="A470" s="274"/>
      <c r="B470" s="197"/>
      <c r="C470" s="197"/>
      <c r="D470" s="38"/>
      <c r="E470" s="38"/>
      <c r="F470" s="38"/>
      <c r="G470" s="38"/>
      <c r="H470" s="38"/>
      <c r="I470" s="38"/>
      <c r="J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1:24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1:24" x14ac:dyDescent="0.25"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1:24" s="911" customFormat="1" ht="18.75" x14ac:dyDescent="0.3">
      <c r="A473" s="963" t="s">
        <v>999</v>
      </c>
      <c r="O473" s="921"/>
      <c r="P473" s="921"/>
      <c r="Q473" s="921"/>
      <c r="R473" s="921"/>
      <c r="S473" s="921"/>
      <c r="T473" s="921"/>
      <c r="U473" s="921"/>
      <c r="V473" s="921"/>
      <c r="W473" s="921"/>
      <c r="X473" s="921"/>
    </row>
    <row r="474" spans="1:24" x14ac:dyDescent="0.25">
      <c r="A474" s="966" t="s">
        <v>946</v>
      </c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1:24" ht="15.75" thickBot="1" x14ac:dyDescent="0.3">
      <c r="A475" t="s">
        <v>911</v>
      </c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1:24" x14ac:dyDescent="0.25">
      <c r="A476" t="s">
        <v>912</v>
      </c>
      <c r="C476" s="926" t="s">
        <v>115</v>
      </c>
      <c r="D476" s="927" t="s">
        <v>913</v>
      </c>
      <c r="E476" s="928" t="s">
        <v>231</v>
      </c>
      <c r="F476" s="929" t="s">
        <v>914</v>
      </c>
      <c r="G476" s="930" t="s">
        <v>915</v>
      </c>
      <c r="H476" s="931" t="s">
        <v>895</v>
      </c>
      <c r="I476" s="932" t="s">
        <v>916</v>
      </c>
      <c r="J476" s="933" t="s">
        <v>917</v>
      </c>
      <c r="K476" s="934" t="s">
        <v>917</v>
      </c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1:24" x14ac:dyDescent="0.25">
      <c r="C477" s="935" t="s">
        <v>64</v>
      </c>
      <c r="D477" s="936" t="s">
        <v>231</v>
      </c>
      <c r="E477" s="937" t="s">
        <v>918</v>
      </c>
      <c r="F477" s="938" t="s">
        <v>919</v>
      </c>
      <c r="G477" s="939" t="s">
        <v>920</v>
      </c>
      <c r="H477" s="940" t="s">
        <v>221</v>
      </c>
      <c r="I477" s="941" t="s">
        <v>921</v>
      </c>
      <c r="J477" s="197" t="s">
        <v>922</v>
      </c>
      <c r="K477" s="113" t="s">
        <v>918</v>
      </c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1:24" x14ac:dyDescent="0.25">
      <c r="C478" s="935" t="s">
        <v>918</v>
      </c>
      <c r="D478" s="942" t="s">
        <v>923</v>
      </c>
      <c r="E478" s="937" t="s">
        <v>924</v>
      </c>
      <c r="F478" s="938" t="s">
        <v>925</v>
      </c>
      <c r="G478" s="939" t="s">
        <v>918</v>
      </c>
      <c r="H478" s="940" t="s">
        <v>926</v>
      </c>
      <c r="I478" s="941" t="s">
        <v>211</v>
      </c>
      <c r="J478" s="197" t="s">
        <v>927</v>
      </c>
      <c r="K478" s="113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1:24" x14ac:dyDescent="0.25">
      <c r="C479" s="943">
        <v>42602</v>
      </c>
      <c r="D479" s="942" t="s">
        <v>928</v>
      </c>
      <c r="E479" s="944">
        <v>42602</v>
      </c>
      <c r="F479" s="945">
        <v>42602</v>
      </c>
      <c r="G479" s="939" t="s">
        <v>929</v>
      </c>
      <c r="H479" s="940" t="s">
        <v>930</v>
      </c>
      <c r="I479" s="941" t="s">
        <v>918</v>
      </c>
      <c r="J479" s="197"/>
      <c r="K479" s="113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1:24" x14ac:dyDescent="0.25">
      <c r="A480" s="486" t="s">
        <v>931</v>
      </c>
      <c r="B480" s="487" t="s">
        <v>2</v>
      </c>
      <c r="C480" s="935" t="s">
        <v>924</v>
      </c>
      <c r="D480" s="946">
        <v>42602</v>
      </c>
      <c r="E480" s="947"/>
      <c r="F480" s="938" t="s">
        <v>924</v>
      </c>
      <c r="G480" s="948">
        <v>42602</v>
      </c>
      <c r="H480" s="949">
        <v>42014</v>
      </c>
      <c r="I480" s="950">
        <v>42602</v>
      </c>
      <c r="J480" s="951">
        <v>42602</v>
      </c>
      <c r="K480" s="967">
        <v>42602</v>
      </c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1:24" x14ac:dyDescent="0.25">
      <c r="A481" s="20" t="s">
        <v>27</v>
      </c>
      <c r="B481" s="13" t="s">
        <v>461</v>
      </c>
      <c r="C481" s="249">
        <v>17</v>
      </c>
      <c r="D481" s="4">
        <v>5</v>
      </c>
      <c r="E481" s="953">
        <v>3</v>
      </c>
      <c r="F481" s="954">
        <v>1</v>
      </c>
      <c r="G481" s="955">
        <v>19</v>
      </c>
      <c r="H481" s="956">
        <v>21</v>
      </c>
      <c r="I481" s="957">
        <v>3</v>
      </c>
      <c r="J481" s="183">
        <v>8.6666666666666661</v>
      </c>
      <c r="K481" s="586">
        <v>5</v>
      </c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1:24" x14ac:dyDescent="0.25">
      <c r="A482" s="20" t="s">
        <v>18</v>
      </c>
      <c r="B482" s="13" t="s">
        <v>19</v>
      </c>
      <c r="C482" s="45">
        <v>28</v>
      </c>
      <c r="D482" s="45">
        <v>27</v>
      </c>
      <c r="E482" s="45">
        <v>16</v>
      </c>
      <c r="F482" s="45">
        <v>71</v>
      </c>
      <c r="G482" s="45">
        <v>70</v>
      </c>
      <c r="H482" s="45">
        <v>111</v>
      </c>
      <c r="I482" s="45">
        <v>56</v>
      </c>
      <c r="J482" s="959">
        <v>53.166666666666664</v>
      </c>
      <c r="K482" s="960">
        <v>48</v>
      </c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1:24" x14ac:dyDescent="0.25">
      <c r="A483" s="7" t="s">
        <v>466</v>
      </c>
      <c r="B483" s="13" t="s">
        <v>30</v>
      </c>
      <c r="C483" s="45">
        <v>31</v>
      </c>
      <c r="D483" s="45">
        <v>52</v>
      </c>
      <c r="E483" s="45">
        <v>43</v>
      </c>
      <c r="F483" s="45">
        <v>34</v>
      </c>
      <c r="G483" s="45">
        <v>54</v>
      </c>
      <c r="H483" s="45">
        <v>81</v>
      </c>
      <c r="I483" s="45">
        <v>37</v>
      </c>
      <c r="J483" s="959">
        <v>48.166666666666664</v>
      </c>
      <c r="K483" s="960">
        <v>41</v>
      </c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1:24" x14ac:dyDescent="0.25">
      <c r="A484" s="17" t="s">
        <v>46</v>
      </c>
      <c r="B484" s="11" t="s">
        <v>47</v>
      </c>
      <c r="C484" s="45">
        <v>41</v>
      </c>
      <c r="D484" s="45">
        <v>116</v>
      </c>
      <c r="E484" s="45">
        <v>126</v>
      </c>
      <c r="F484" s="45">
        <v>47</v>
      </c>
      <c r="G484" s="45">
        <v>26</v>
      </c>
      <c r="H484" s="45">
        <v>19</v>
      </c>
      <c r="I484" s="45">
        <v>57</v>
      </c>
      <c r="J484" s="959">
        <v>78.666666666666671</v>
      </c>
      <c r="K484" s="960">
        <v>78</v>
      </c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1:24" x14ac:dyDescent="0.25">
      <c r="A485" s="245" t="s">
        <v>3</v>
      </c>
      <c r="B485" s="6" t="s">
        <v>4</v>
      </c>
      <c r="C485" s="249">
        <v>50</v>
      </c>
      <c r="D485" s="4">
        <v>9</v>
      </c>
      <c r="E485" s="953">
        <v>10</v>
      </c>
      <c r="F485" s="954">
        <v>15</v>
      </c>
      <c r="G485" s="955">
        <v>74</v>
      </c>
      <c r="H485" s="956">
        <v>47</v>
      </c>
      <c r="I485" s="957">
        <v>57</v>
      </c>
      <c r="J485" s="183">
        <v>35.833333333333336</v>
      </c>
      <c r="K485" s="586">
        <v>26</v>
      </c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1:24" x14ac:dyDescent="0.25">
      <c r="A486" s="10" t="s">
        <v>12</v>
      </c>
      <c r="B486" s="13" t="s">
        <v>13</v>
      </c>
      <c r="C486" s="249">
        <v>62</v>
      </c>
      <c r="D486" s="4">
        <v>53</v>
      </c>
      <c r="E486" s="953">
        <v>51</v>
      </c>
      <c r="F486" s="954">
        <v>1</v>
      </c>
      <c r="G486" s="955">
        <v>105</v>
      </c>
      <c r="H486" s="956">
        <v>11</v>
      </c>
      <c r="I486" s="957">
        <v>1</v>
      </c>
      <c r="J486" s="183">
        <v>52.833333333333336</v>
      </c>
      <c r="K486" s="586">
        <v>47</v>
      </c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1:24" x14ac:dyDescent="0.25">
      <c r="A487" s="19" t="s">
        <v>44</v>
      </c>
      <c r="B487" s="13" t="s">
        <v>45</v>
      </c>
      <c r="C487" s="249">
        <v>86</v>
      </c>
      <c r="D487" s="4">
        <v>68</v>
      </c>
      <c r="E487" s="953">
        <v>44</v>
      </c>
      <c r="F487" s="954">
        <v>2</v>
      </c>
      <c r="G487" s="955">
        <v>18</v>
      </c>
      <c r="H487" s="956">
        <v>17</v>
      </c>
      <c r="I487" s="957">
        <v>13</v>
      </c>
      <c r="J487" s="183">
        <v>43.5</v>
      </c>
      <c r="K487" s="586">
        <v>34</v>
      </c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1:24" x14ac:dyDescent="0.25"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1:24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987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1:24" x14ac:dyDescent="0.25"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1:24" x14ac:dyDescent="0.25">
      <c r="A491" t="s">
        <v>1013</v>
      </c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1:24" x14ac:dyDescent="0.25">
      <c r="A492" t="s">
        <v>1014</v>
      </c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1:24" x14ac:dyDescent="0.25">
      <c r="D493" s="38">
        <v>1</v>
      </c>
      <c r="E493" s="38">
        <f>+D493+1</f>
        <v>2</v>
      </c>
      <c r="F493" s="38">
        <f t="shared" ref="F493" si="19">+E493+1</f>
        <v>3</v>
      </c>
      <c r="G493" s="38">
        <f t="shared" ref="G493" si="20">+F493+1</f>
        <v>4</v>
      </c>
      <c r="H493" s="38">
        <f t="shared" ref="H493" si="21">+G493+1</f>
        <v>5</v>
      </c>
      <c r="I493" s="38">
        <f t="shared" ref="I493" si="22">+H493+1</f>
        <v>6</v>
      </c>
      <c r="J493" s="38">
        <f t="shared" ref="J493" si="23">+I493+1</f>
        <v>7</v>
      </c>
      <c r="K493" s="38">
        <f t="shared" ref="K493" si="24">+J493+1</f>
        <v>8</v>
      </c>
      <c r="L493" s="38">
        <f t="shared" ref="L493" si="25">+K493+1</f>
        <v>9</v>
      </c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1:24" x14ac:dyDescent="0.25">
      <c r="A494" s="981"/>
      <c r="D494" s="94" t="str">
        <f>+$B$6</f>
        <v>Jones E</v>
      </c>
      <c r="E494" s="52" t="str">
        <f>+$B$7</f>
        <v>Fraser B</v>
      </c>
      <c r="F494" s="53" t="str">
        <f>+$B$8</f>
        <v>Kroese I</v>
      </c>
      <c r="G494" s="95" t="str">
        <f>+$B$9</f>
        <v>Theron E</v>
      </c>
      <c r="H494" s="54" t="str">
        <f>+$B$10</f>
        <v>Beneke J</v>
      </c>
      <c r="I494" s="3" t="str">
        <f>+$B$11</f>
        <v>Ebersohn R</v>
      </c>
      <c r="J494" s="55" t="str">
        <f>+$B$12</f>
        <v>Steyn S</v>
      </c>
      <c r="K494" s="56" t="str">
        <f>+$B$13</f>
        <v>Thompson R</v>
      </c>
      <c r="L494" s="33" t="str">
        <f>+$B$14</f>
        <v>Player 9</v>
      </c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1:24" ht="15.75" thickBot="1" x14ac:dyDescent="0.3">
      <c r="A495" s="989"/>
      <c r="B495" s="26"/>
      <c r="C495" s="114" t="s">
        <v>269</v>
      </c>
      <c r="D495" s="4">
        <v>7</v>
      </c>
      <c r="E495" s="4">
        <v>6</v>
      </c>
      <c r="F495" s="4">
        <v>6</v>
      </c>
      <c r="G495" s="4">
        <v>6</v>
      </c>
      <c r="H495" s="4">
        <v>8</v>
      </c>
      <c r="I495" s="4">
        <v>7</v>
      </c>
      <c r="J495" s="4">
        <v>7</v>
      </c>
      <c r="K495" s="250" t="s">
        <v>31</v>
      </c>
      <c r="L495" s="162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1:24" x14ac:dyDescent="0.25">
      <c r="A496" s="38">
        <v>1</v>
      </c>
      <c r="B496" s="991" t="str">
        <f>+$B$6</f>
        <v>Jones E</v>
      </c>
      <c r="C496" s="992">
        <v>7</v>
      </c>
      <c r="D496" s="993"/>
      <c r="E496" s="994"/>
      <c r="F496" s="994"/>
      <c r="G496" s="994"/>
      <c r="H496" s="994"/>
      <c r="I496" s="994"/>
      <c r="J496" s="994"/>
      <c r="K496" s="994"/>
      <c r="L496" s="995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1:24" x14ac:dyDescent="0.25">
      <c r="A497" s="38"/>
      <c r="B497" s="996" t="s">
        <v>1011</v>
      </c>
      <c r="C497" s="997"/>
      <c r="D497" s="889"/>
      <c r="E497" s="990">
        <v>2</v>
      </c>
      <c r="F497" s="990">
        <v>2</v>
      </c>
      <c r="G497" s="990">
        <v>2</v>
      </c>
      <c r="H497" s="990">
        <v>0</v>
      </c>
      <c r="I497" s="990">
        <v>1</v>
      </c>
      <c r="J497" s="990">
        <v>1</v>
      </c>
      <c r="K497" s="990" t="s">
        <v>31</v>
      </c>
      <c r="L497" s="99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1:24" ht="15.75" thickBot="1" x14ac:dyDescent="0.3">
      <c r="A498" s="38"/>
      <c r="B498" s="999" t="s">
        <v>1012</v>
      </c>
      <c r="C498" s="1000"/>
      <c r="D498" s="1001"/>
      <c r="E498" s="1002">
        <v>0</v>
      </c>
      <c r="F498" s="1002">
        <v>0</v>
      </c>
      <c r="G498" s="1002">
        <v>0</v>
      </c>
      <c r="H498" s="1002">
        <v>-2</v>
      </c>
      <c r="I498" s="1002">
        <v>-1</v>
      </c>
      <c r="J498" s="1002">
        <v>-1</v>
      </c>
      <c r="K498" s="1002" t="s">
        <v>31</v>
      </c>
      <c r="L498" s="1003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1:24" x14ac:dyDescent="0.25">
      <c r="A499" s="38">
        <f>+A496+1</f>
        <v>2</v>
      </c>
      <c r="B499" s="1004" t="str">
        <f>+$B$7</f>
        <v>Fraser B</v>
      </c>
      <c r="C499" s="992">
        <v>6</v>
      </c>
      <c r="D499" s="933"/>
      <c r="E499" s="1005"/>
      <c r="F499" s="933"/>
      <c r="G499" s="933"/>
      <c r="H499" s="933"/>
      <c r="I499" s="933"/>
      <c r="J499" s="933"/>
      <c r="K499" s="933"/>
      <c r="L499" s="995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1:24" x14ac:dyDescent="0.25">
      <c r="A500" s="38"/>
      <c r="B500" s="996" t="s">
        <v>1011</v>
      </c>
      <c r="C500" s="997"/>
      <c r="D500" s="990">
        <v>0</v>
      </c>
      <c r="E500" s="889"/>
      <c r="F500" s="990">
        <v>1</v>
      </c>
      <c r="G500" s="990">
        <v>1</v>
      </c>
      <c r="H500" s="990">
        <v>0</v>
      </c>
      <c r="I500" s="990">
        <v>0</v>
      </c>
      <c r="J500" s="990">
        <v>0</v>
      </c>
      <c r="K500" s="990" t="s">
        <v>31</v>
      </c>
      <c r="L500" s="99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1:24" ht="15.75" thickBot="1" x14ac:dyDescent="0.3">
      <c r="A501" s="38"/>
      <c r="B501" s="999" t="s">
        <v>1012</v>
      </c>
      <c r="C501" s="1000"/>
      <c r="D501" s="1002">
        <v>-2</v>
      </c>
      <c r="E501" s="1001"/>
      <c r="F501" s="1002">
        <v>-1</v>
      </c>
      <c r="G501" s="1002">
        <v>-1</v>
      </c>
      <c r="H501" s="1002">
        <v>-3</v>
      </c>
      <c r="I501" s="1002">
        <v>-2</v>
      </c>
      <c r="J501" s="1002">
        <v>-2</v>
      </c>
      <c r="K501" s="1002" t="s">
        <v>31</v>
      </c>
      <c r="L501" s="1003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1:24" x14ac:dyDescent="0.25">
      <c r="A502" s="38">
        <f>+A499+1</f>
        <v>3</v>
      </c>
      <c r="B502" s="1006" t="str">
        <f>+$B$8</f>
        <v>Kroese I</v>
      </c>
      <c r="C502" s="992">
        <v>6</v>
      </c>
      <c r="D502" s="933"/>
      <c r="E502" s="933"/>
      <c r="F502" s="1005"/>
      <c r="G502" s="933"/>
      <c r="H502" s="933"/>
      <c r="I502" s="933"/>
      <c r="J502" s="933"/>
      <c r="K502" s="933"/>
      <c r="L502" s="995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1:24" x14ac:dyDescent="0.25">
      <c r="A503" s="38"/>
      <c r="B503" s="996" t="s">
        <v>1011</v>
      </c>
      <c r="C503" s="997"/>
      <c r="D503" s="990">
        <v>0</v>
      </c>
      <c r="E503" s="990">
        <v>1</v>
      </c>
      <c r="F503" s="889"/>
      <c r="G503" s="990">
        <v>1</v>
      </c>
      <c r="H503" s="990">
        <v>0</v>
      </c>
      <c r="I503" s="990">
        <v>0</v>
      </c>
      <c r="J503" s="990">
        <v>0</v>
      </c>
      <c r="K503" s="990" t="s">
        <v>31</v>
      </c>
      <c r="L503" s="99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1:24" ht="15.75" thickBot="1" x14ac:dyDescent="0.3">
      <c r="A504" s="38"/>
      <c r="B504" s="999" t="s">
        <v>1012</v>
      </c>
      <c r="C504" s="1000"/>
      <c r="D504" s="1002">
        <v>-2</v>
      </c>
      <c r="E504" s="1002">
        <v>-1</v>
      </c>
      <c r="F504" s="1001"/>
      <c r="G504" s="1002">
        <v>-1</v>
      </c>
      <c r="H504" s="1002">
        <v>-3</v>
      </c>
      <c r="I504" s="1002">
        <v>-2</v>
      </c>
      <c r="J504" s="1002">
        <v>-2</v>
      </c>
      <c r="K504" s="1002" t="s">
        <v>31</v>
      </c>
      <c r="L504" s="1003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1:24" x14ac:dyDescent="0.25">
      <c r="A505" s="38">
        <f>+A502+1</f>
        <v>4</v>
      </c>
      <c r="B505" s="1031" t="str">
        <f>+$B$9</f>
        <v>Theron E</v>
      </c>
      <c r="C505" s="992">
        <v>6</v>
      </c>
      <c r="D505" s="933"/>
      <c r="E505" s="933"/>
      <c r="F505" s="933"/>
      <c r="G505" s="1005"/>
      <c r="H505" s="933"/>
      <c r="I505" s="933"/>
      <c r="J505" s="933"/>
      <c r="K505" s="933"/>
      <c r="L505" s="995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1:24" x14ac:dyDescent="0.25">
      <c r="A506" s="38"/>
      <c r="B506" s="996" t="s">
        <v>1011</v>
      </c>
      <c r="C506" s="997"/>
      <c r="D506" s="990">
        <v>0</v>
      </c>
      <c r="E506" s="990">
        <v>1</v>
      </c>
      <c r="F506" s="990">
        <v>1</v>
      </c>
      <c r="G506" s="889"/>
      <c r="H506" s="990">
        <v>0</v>
      </c>
      <c r="I506" s="990">
        <v>0</v>
      </c>
      <c r="J506" s="990">
        <v>0</v>
      </c>
      <c r="K506" s="990" t="s">
        <v>31</v>
      </c>
      <c r="L506" s="99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1:24" ht="15.75" thickBot="1" x14ac:dyDescent="0.3">
      <c r="A507" s="38"/>
      <c r="B507" s="999" t="s">
        <v>1012</v>
      </c>
      <c r="C507" s="1000"/>
      <c r="D507" s="1002">
        <v>-2</v>
      </c>
      <c r="E507" s="1002">
        <v>-1</v>
      </c>
      <c r="F507" s="1002">
        <v>-1</v>
      </c>
      <c r="G507" s="1001"/>
      <c r="H507" s="1002">
        <v>-3</v>
      </c>
      <c r="I507" s="1002">
        <v>-2</v>
      </c>
      <c r="J507" s="1002">
        <v>-2</v>
      </c>
      <c r="K507" s="1002" t="s">
        <v>31</v>
      </c>
      <c r="L507" s="1003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1:24" x14ac:dyDescent="0.25">
      <c r="A508" s="38">
        <f>+A505+1</f>
        <v>5</v>
      </c>
      <c r="B508" s="1008" t="str">
        <f>+$B$10</f>
        <v>Beneke J</v>
      </c>
      <c r="C508" s="992">
        <v>8</v>
      </c>
      <c r="D508" s="933"/>
      <c r="E508" s="933"/>
      <c r="F508" s="933"/>
      <c r="G508" s="933"/>
      <c r="H508" s="1005"/>
      <c r="I508" s="933"/>
      <c r="J508" s="933"/>
      <c r="K508" s="933"/>
      <c r="L508" s="995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1:24" x14ac:dyDescent="0.25">
      <c r="A509" s="38"/>
      <c r="B509" s="996" t="s">
        <v>1011</v>
      </c>
      <c r="C509" s="997"/>
      <c r="D509" s="990">
        <v>2</v>
      </c>
      <c r="E509" s="990">
        <v>3</v>
      </c>
      <c r="F509" s="990">
        <v>3</v>
      </c>
      <c r="G509" s="990">
        <v>3</v>
      </c>
      <c r="H509" s="889"/>
      <c r="I509" s="990">
        <v>2</v>
      </c>
      <c r="J509" s="990">
        <v>2</v>
      </c>
      <c r="K509" s="990" t="s">
        <v>31</v>
      </c>
      <c r="L509" s="99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1:24" ht="15.75" thickBot="1" x14ac:dyDescent="0.3">
      <c r="A510" s="38"/>
      <c r="B510" s="999" t="s">
        <v>1012</v>
      </c>
      <c r="C510" s="1000"/>
      <c r="D510" s="1002">
        <v>0</v>
      </c>
      <c r="E510" s="1002">
        <v>0</v>
      </c>
      <c r="F510" s="1002">
        <v>0</v>
      </c>
      <c r="G510" s="1002">
        <v>0</v>
      </c>
      <c r="H510" s="1001"/>
      <c r="I510" s="1002">
        <v>0</v>
      </c>
      <c r="J510" s="1002">
        <v>0</v>
      </c>
      <c r="K510" s="1002" t="s">
        <v>31</v>
      </c>
      <c r="L510" s="1003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1:24" x14ac:dyDescent="0.25">
      <c r="A511" s="38">
        <f>+A508+1</f>
        <v>6</v>
      </c>
      <c r="B511" s="1019" t="str">
        <f>+$B$11</f>
        <v>Ebersohn R</v>
      </c>
      <c r="C511" s="992">
        <v>7</v>
      </c>
      <c r="D511" s="933"/>
      <c r="E511" s="933"/>
      <c r="F511" s="933"/>
      <c r="G511" s="933"/>
      <c r="H511" s="933"/>
      <c r="I511" s="1005"/>
      <c r="J511" s="933"/>
      <c r="K511" s="933"/>
      <c r="L511" s="995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1:24" x14ac:dyDescent="0.25">
      <c r="A512" s="38"/>
      <c r="B512" s="996" t="s">
        <v>1011</v>
      </c>
      <c r="C512" s="997"/>
      <c r="D512" s="990">
        <v>1</v>
      </c>
      <c r="E512" s="990">
        <v>2</v>
      </c>
      <c r="F512" s="990">
        <v>2</v>
      </c>
      <c r="G512" s="990">
        <v>2</v>
      </c>
      <c r="H512" s="990">
        <v>0</v>
      </c>
      <c r="I512" s="889"/>
      <c r="J512" s="990">
        <v>1</v>
      </c>
      <c r="K512" s="990" t="s">
        <v>31</v>
      </c>
      <c r="L512" s="99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1:24" ht="15.75" thickBot="1" x14ac:dyDescent="0.3">
      <c r="A513" s="38"/>
      <c r="B513" s="999" t="s">
        <v>1012</v>
      </c>
      <c r="C513" s="1000"/>
      <c r="D513" s="1002">
        <v>-1</v>
      </c>
      <c r="E513" s="1002">
        <v>0</v>
      </c>
      <c r="F513" s="1002">
        <v>0</v>
      </c>
      <c r="G513" s="1002">
        <v>0</v>
      </c>
      <c r="H513" s="1002">
        <v>-2</v>
      </c>
      <c r="I513" s="1001"/>
      <c r="J513" s="1002">
        <v>-1</v>
      </c>
      <c r="K513" s="1002" t="s">
        <v>31</v>
      </c>
      <c r="L513" s="1003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1:24" x14ac:dyDescent="0.25">
      <c r="A514" s="38">
        <f>+A511+1</f>
        <v>7</v>
      </c>
      <c r="B514" s="88" t="str">
        <f>+$B$12</f>
        <v>Steyn S</v>
      </c>
      <c r="C514" s="992">
        <v>7</v>
      </c>
      <c r="D514" s="933"/>
      <c r="E514" s="933"/>
      <c r="F514" s="933"/>
      <c r="G514" s="933"/>
      <c r="H514" s="933"/>
      <c r="I514" s="933"/>
      <c r="J514" s="1005"/>
      <c r="K514" s="933"/>
      <c r="L514" s="995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1:24" x14ac:dyDescent="0.25">
      <c r="A515" s="38"/>
      <c r="B515" s="996" t="s">
        <v>1011</v>
      </c>
      <c r="C515" s="997"/>
      <c r="D515" s="990">
        <v>1</v>
      </c>
      <c r="E515" s="990">
        <v>2</v>
      </c>
      <c r="F515" s="990">
        <v>2</v>
      </c>
      <c r="G515" s="990">
        <v>2</v>
      </c>
      <c r="H515" s="990">
        <v>0</v>
      </c>
      <c r="I515" s="990">
        <v>1</v>
      </c>
      <c r="J515" s="889"/>
      <c r="K515" s="990" t="s">
        <v>31</v>
      </c>
      <c r="L515" s="99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1:24" ht="15.75" thickBot="1" x14ac:dyDescent="0.3">
      <c r="A516" s="38"/>
      <c r="B516" s="999" t="s">
        <v>1012</v>
      </c>
      <c r="C516" s="1000"/>
      <c r="D516" s="1002">
        <v>-1</v>
      </c>
      <c r="E516" s="1002">
        <v>0</v>
      </c>
      <c r="F516" s="1002">
        <v>0</v>
      </c>
      <c r="G516" s="1002">
        <v>0</v>
      </c>
      <c r="H516" s="1002">
        <v>-2</v>
      </c>
      <c r="I516" s="1002">
        <v>-1</v>
      </c>
      <c r="J516" s="1001"/>
      <c r="K516" s="1002" t="s">
        <v>31</v>
      </c>
      <c r="L516" s="1003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1:24" x14ac:dyDescent="0.25">
      <c r="A517" s="38">
        <f>+A514+1</f>
        <v>8</v>
      </c>
      <c r="B517" s="1020" t="str">
        <f>+$B$13</f>
        <v>Thompson R</v>
      </c>
      <c r="C517" s="992" t="s">
        <v>31</v>
      </c>
      <c r="D517" s="933"/>
      <c r="E517" s="933"/>
      <c r="F517" s="933"/>
      <c r="G517" s="933"/>
      <c r="H517" s="933"/>
      <c r="I517" s="933"/>
      <c r="J517" s="933"/>
      <c r="K517" s="1005"/>
      <c r="L517" s="995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1:24" x14ac:dyDescent="0.25">
      <c r="A518" s="38"/>
      <c r="B518" s="996" t="s">
        <v>1011</v>
      </c>
      <c r="C518" s="997"/>
      <c r="D518" s="990" t="s">
        <v>31</v>
      </c>
      <c r="E518" s="990" t="s">
        <v>31</v>
      </c>
      <c r="F518" s="990" t="s">
        <v>31</v>
      </c>
      <c r="G518" s="990" t="s">
        <v>31</v>
      </c>
      <c r="H518" s="990" t="s">
        <v>31</v>
      </c>
      <c r="I518" s="990" t="s">
        <v>31</v>
      </c>
      <c r="J518" s="990" t="s">
        <v>31</v>
      </c>
      <c r="K518" s="889"/>
      <c r="L518" s="99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1:24" ht="15.75" thickBot="1" x14ac:dyDescent="0.3">
      <c r="A519" s="38"/>
      <c r="B519" s="999" t="s">
        <v>1012</v>
      </c>
      <c r="C519" s="1000"/>
      <c r="D519" s="1002" t="s">
        <v>31</v>
      </c>
      <c r="E519" s="1002" t="s">
        <v>31</v>
      </c>
      <c r="F519" s="1002" t="s">
        <v>31</v>
      </c>
      <c r="G519" s="1002" t="s">
        <v>31</v>
      </c>
      <c r="H519" s="1002" t="s">
        <v>31</v>
      </c>
      <c r="I519" s="1002" t="s">
        <v>31</v>
      </c>
      <c r="J519" s="1002" t="s">
        <v>31</v>
      </c>
      <c r="K519" s="1001"/>
      <c r="L519" s="1003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1:24" x14ac:dyDescent="0.25">
      <c r="A520" s="38">
        <v>9</v>
      </c>
      <c r="B520" s="1022" t="str">
        <f>+$B$14</f>
        <v>Player 9</v>
      </c>
      <c r="C520" s="1023"/>
      <c r="D520" s="1023"/>
      <c r="E520" s="1023"/>
      <c r="F520" s="1023"/>
      <c r="G520" s="1023"/>
      <c r="H520" s="1023"/>
      <c r="I520" s="1023"/>
      <c r="J520" s="1023"/>
      <c r="K520" s="1023"/>
      <c r="L520" s="1032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1:24" x14ac:dyDescent="0.25">
      <c r="A521" s="38"/>
      <c r="B521" s="996" t="s">
        <v>1011</v>
      </c>
      <c r="C521" s="997"/>
      <c r="D521" s="990"/>
      <c r="E521" s="990"/>
      <c r="F521" s="990"/>
      <c r="G521" s="990"/>
      <c r="H521" s="990"/>
      <c r="I521" s="990"/>
      <c r="J521" s="990"/>
      <c r="K521" s="990"/>
      <c r="L521" s="1033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1:24" ht="15.75" thickBot="1" x14ac:dyDescent="0.3">
      <c r="A522" s="38"/>
      <c r="B522" s="999" t="s">
        <v>1012</v>
      </c>
      <c r="C522" s="1000"/>
      <c r="D522" s="1002"/>
      <c r="E522" s="1002"/>
      <c r="F522" s="1002"/>
      <c r="G522" s="1002"/>
      <c r="H522" s="1002"/>
      <c r="I522" s="1002"/>
      <c r="J522" s="1002"/>
      <c r="K522" s="1002"/>
      <c r="L522" s="1034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1:24" x14ac:dyDescent="0.25">
      <c r="B523" t="s">
        <v>1015</v>
      </c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1:24" x14ac:dyDescent="0.25">
      <c r="B524" t="s">
        <v>1016</v>
      </c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1:24" x14ac:dyDescent="0.25">
      <c r="B525" t="s">
        <v>1017</v>
      </c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1:24" x14ac:dyDescent="0.25">
      <c r="B526" t="s">
        <v>1018</v>
      </c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1:24" x14ac:dyDescent="0.25">
      <c r="B527" t="s">
        <v>1019</v>
      </c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1:24" x14ac:dyDescent="0.25">
      <c r="B528" t="s">
        <v>1020</v>
      </c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1:24" x14ac:dyDescent="0.25">
      <c r="B529" t="s">
        <v>1021</v>
      </c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1:24" x14ac:dyDescent="0.25"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1:24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987"/>
      <c r="N531" s="987"/>
      <c r="O531" s="987"/>
      <c r="P531" s="987"/>
      <c r="Q531" s="987"/>
      <c r="R531" s="987"/>
      <c r="S531" s="987"/>
      <c r="T531" s="38"/>
      <c r="U531" s="38"/>
      <c r="V531" s="38"/>
      <c r="W531" s="38"/>
      <c r="X531" s="38"/>
    </row>
    <row r="532" spans="1:24" x14ac:dyDescent="0.25"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1:24" x14ac:dyDescent="0.25">
      <c r="A533" t="s">
        <v>1022</v>
      </c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1:24" x14ac:dyDescent="0.25">
      <c r="D534" s="51" t="str">
        <f>+$B$6</f>
        <v>Jones E</v>
      </c>
      <c r="F534" s="52" t="str">
        <f>+$B$7</f>
        <v>Fraser B</v>
      </c>
      <c r="H534" s="53" t="str">
        <f>+$B$8</f>
        <v>Kroese I</v>
      </c>
      <c r="J534" s="3" t="str">
        <f>+$B$9</f>
        <v>Theron E</v>
      </c>
      <c r="L534" s="54" t="str">
        <f>+$B$10</f>
        <v>Beneke J</v>
      </c>
      <c r="V534" s="38"/>
      <c r="W534" s="38"/>
      <c r="X534" s="38"/>
    </row>
    <row r="535" spans="1:24" x14ac:dyDescent="0.25">
      <c r="A535" s="26"/>
      <c r="B535" s="26"/>
      <c r="C535" s="26"/>
      <c r="D535" s="114" t="s">
        <v>1023</v>
      </c>
      <c r="E535" s="114" t="s">
        <v>1024</v>
      </c>
      <c r="F535" s="114" t="s">
        <v>1023</v>
      </c>
      <c r="G535" s="114" t="s">
        <v>1024</v>
      </c>
      <c r="H535" s="114" t="s">
        <v>1023</v>
      </c>
      <c r="I535" s="114" t="s">
        <v>1024</v>
      </c>
      <c r="J535" s="114" t="s">
        <v>1023</v>
      </c>
      <c r="K535" s="114" t="s">
        <v>1024</v>
      </c>
      <c r="L535" s="114" t="s">
        <v>1023</v>
      </c>
      <c r="M535" s="114" t="s">
        <v>1024</v>
      </c>
      <c r="V535" s="38"/>
      <c r="W535" s="38"/>
      <c r="X535" s="38"/>
    </row>
    <row r="536" spans="1:24" x14ac:dyDescent="0.25">
      <c r="A536" s="106" t="s">
        <v>1025</v>
      </c>
      <c r="D536" s="4">
        <v>7</v>
      </c>
      <c r="E536" s="38"/>
      <c r="F536" s="4">
        <v>6</v>
      </c>
      <c r="G536" s="38"/>
      <c r="H536" s="4">
        <v>6</v>
      </c>
      <c r="I536" s="38"/>
      <c r="J536" s="4">
        <v>6</v>
      </c>
      <c r="K536" s="38"/>
      <c r="L536" s="4">
        <v>8</v>
      </c>
      <c r="M536" s="38"/>
      <c r="V536" s="38"/>
      <c r="W536" s="38"/>
      <c r="X536" s="38"/>
    </row>
    <row r="537" spans="1:24" x14ac:dyDescent="0.25">
      <c r="A537" t="s">
        <v>1026</v>
      </c>
      <c r="D537" s="888">
        <v>6.7778</v>
      </c>
      <c r="E537" s="4"/>
      <c r="F537" s="888">
        <v>6.4443999999999999</v>
      </c>
      <c r="G537" s="4"/>
      <c r="H537" s="888">
        <v>6.25</v>
      </c>
      <c r="I537" s="4"/>
      <c r="J537" s="888">
        <v>5.9</v>
      </c>
      <c r="K537" s="4"/>
      <c r="L537" s="888">
        <v>7.5</v>
      </c>
      <c r="M537" s="4"/>
      <c r="V537" s="38"/>
      <c r="W537" s="38"/>
      <c r="X537" s="38"/>
    </row>
    <row r="538" spans="1:24" x14ac:dyDescent="0.25">
      <c r="A538" t="s">
        <v>1027</v>
      </c>
      <c r="D538" s="1091">
        <v>5.3333000000000004</v>
      </c>
      <c r="E538" s="4">
        <v>17</v>
      </c>
      <c r="F538" s="1091">
        <v>5.7443999999999997</v>
      </c>
      <c r="G538" s="4">
        <v>28</v>
      </c>
      <c r="H538" s="1091">
        <v>5.8944000000000001</v>
      </c>
      <c r="I538" s="4">
        <v>31</v>
      </c>
      <c r="J538" s="1091">
        <v>6.0110999999999999</v>
      </c>
      <c r="K538" s="4">
        <v>41</v>
      </c>
      <c r="L538" s="1091">
        <v>6.1666999999999996</v>
      </c>
      <c r="M538" s="4">
        <v>50</v>
      </c>
      <c r="V538" s="38"/>
      <c r="W538" s="38"/>
      <c r="X538" s="38"/>
    </row>
    <row r="539" spans="1:24" x14ac:dyDescent="0.25">
      <c r="A539" t="s">
        <v>231</v>
      </c>
      <c r="D539" s="1091">
        <f>+D537-D538</f>
        <v>1.4444999999999997</v>
      </c>
      <c r="E539" s="4">
        <v>5</v>
      </c>
      <c r="F539" s="1091">
        <f>+F537-F538</f>
        <v>0.70000000000000018</v>
      </c>
      <c r="G539" s="4">
        <v>27</v>
      </c>
      <c r="H539" s="1091">
        <f>+H537-H538</f>
        <v>0.35559999999999992</v>
      </c>
      <c r="I539" s="4">
        <v>52</v>
      </c>
      <c r="J539" s="1091">
        <f>+J537-J538</f>
        <v>-0.11109999999999953</v>
      </c>
      <c r="K539" s="4">
        <v>116</v>
      </c>
      <c r="L539" s="1091">
        <f>+L537-L538</f>
        <v>1.3333000000000004</v>
      </c>
      <c r="M539" s="4">
        <v>9</v>
      </c>
      <c r="V539" s="38"/>
      <c r="W539" s="38"/>
      <c r="X539" s="38"/>
    </row>
    <row r="540" spans="1:24" x14ac:dyDescent="0.25">
      <c r="A540" t="s">
        <v>1028</v>
      </c>
      <c r="D540" s="1092">
        <v>4</v>
      </c>
      <c r="E540" s="4"/>
      <c r="F540" s="1092">
        <v>5</v>
      </c>
      <c r="G540" s="4"/>
      <c r="H540" s="1092">
        <v>5</v>
      </c>
      <c r="I540" s="4"/>
      <c r="J540" s="1092">
        <v>5</v>
      </c>
      <c r="K540" s="4"/>
      <c r="L540" s="1092">
        <v>3</v>
      </c>
      <c r="M540" s="4"/>
      <c r="V540" s="38"/>
      <c r="W540" s="38"/>
      <c r="X540" s="38"/>
    </row>
    <row r="541" spans="1:24" x14ac:dyDescent="0.25">
      <c r="A541" s="106" t="s">
        <v>1029</v>
      </c>
      <c r="D541" s="1093">
        <f>+D539*D540</f>
        <v>5.7779999999999987</v>
      </c>
      <c r="E541" s="4">
        <v>3</v>
      </c>
      <c r="F541" s="1093">
        <f>+F539*F540</f>
        <v>3.5000000000000009</v>
      </c>
      <c r="G541" s="4">
        <v>16</v>
      </c>
      <c r="H541" s="1093">
        <f>+H539*H540</f>
        <v>1.7779999999999996</v>
      </c>
      <c r="I541" s="4">
        <v>43</v>
      </c>
      <c r="J541" s="1093">
        <f>+J539*J540</f>
        <v>-0.55549999999999766</v>
      </c>
      <c r="K541" s="4">
        <v>126</v>
      </c>
      <c r="L541" s="1093">
        <f>+L539*L540</f>
        <v>3.9999000000000011</v>
      </c>
      <c r="M541" s="4">
        <v>10</v>
      </c>
      <c r="V541" s="38"/>
      <c r="W541" s="38"/>
      <c r="X541" s="38"/>
    </row>
    <row r="542" spans="1:24" x14ac:dyDescent="0.25">
      <c r="A542" t="s">
        <v>1030</v>
      </c>
      <c r="D542" s="4">
        <v>16</v>
      </c>
      <c r="E542" s="4"/>
      <c r="F542" s="4">
        <v>60</v>
      </c>
      <c r="G542" s="4"/>
      <c r="H542" s="4">
        <v>47</v>
      </c>
      <c r="I542" s="4"/>
      <c r="J542" s="4">
        <v>13</v>
      </c>
      <c r="K542" s="4"/>
      <c r="L542" s="4">
        <v>24</v>
      </c>
      <c r="M542" s="4"/>
      <c r="V542" s="38"/>
      <c r="W542" s="38"/>
      <c r="X542" s="38"/>
    </row>
    <row r="543" spans="1:24" x14ac:dyDescent="0.25">
      <c r="A543" t="s">
        <v>1031</v>
      </c>
      <c r="D543" s="4">
        <v>5</v>
      </c>
      <c r="E543" s="4"/>
      <c r="F543" s="4">
        <v>51</v>
      </c>
      <c r="G543" s="4"/>
      <c r="H543" s="4">
        <v>34</v>
      </c>
      <c r="I543" s="4"/>
      <c r="J543" s="4">
        <v>6</v>
      </c>
      <c r="K543" s="4"/>
      <c r="L543" s="4">
        <v>23</v>
      </c>
      <c r="M543" s="4"/>
      <c r="V543" s="38"/>
      <c r="W543" s="38"/>
      <c r="X543" s="38"/>
    </row>
    <row r="544" spans="1:24" x14ac:dyDescent="0.25">
      <c r="A544" t="s">
        <v>1032</v>
      </c>
      <c r="D544" s="183">
        <f>+D542/D543</f>
        <v>3.2</v>
      </c>
      <c r="E544" s="4">
        <v>19</v>
      </c>
      <c r="F544" s="183">
        <f>+F542/F543</f>
        <v>1.1764705882352942</v>
      </c>
      <c r="G544" s="4">
        <v>70</v>
      </c>
      <c r="H544" s="183">
        <f>+H542/H543</f>
        <v>1.3823529411764706</v>
      </c>
      <c r="I544" s="4">
        <v>54</v>
      </c>
      <c r="J544" s="183">
        <f>+J542/J543</f>
        <v>2.1666666666666665</v>
      </c>
      <c r="K544" s="4">
        <v>26</v>
      </c>
      <c r="L544" s="183">
        <f>+L542/L543</f>
        <v>1.0434782608695652</v>
      </c>
      <c r="M544" s="4">
        <v>74</v>
      </c>
      <c r="V544" s="38"/>
      <c r="W544" s="38"/>
      <c r="X544" s="38"/>
    </row>
    <row r="545" spans="1:24" x14ac:dyDescent="0.25">
      <c r="A545" t="s">
        <v>1033</v>
      </c>
      <c r="D545" s="4">
        <f>+D542+D543</f>
        <v>21</v>
      </c>
      <c r="E545" s="4"/>
      <c r="F545" s="4">
        <f>+F542+F543</f>
        <v>111</v>
      </c>
      <c r="G545" s="4"/>
      <c r="H545" s="4">
        <f>+H542+H543</f>
        <v>81</v>
      </c>
      <c r="I545" s="4"/>
      <c r="J545" s="4">
        <f>+J542+J543</f>
        <v>19</v>
      </c>
      <c r="K545" s="4"/>
      <c r="L545" s="4">
        <f>+L542+L543</f>
        <v>47</v>
      </c>
      <c r="M545" s="4"/>
      <c r="V545" s="38"/>
      <c r="W545" s="38"/>
      <c r="X545" s="38"/>
    </row>
    <row r="546" spans="1:24" x14ac:dyDescent="0.25">
      <c r="A546" t="s">
        <v>1034</v>
      </c>
      <c r="D546" s="1094">
        <v>0.56000000000000005</v>
      </c>
      <c r="E546" s="4"/>
      <c r="F546" s="1094">
        <v>0.62</v>
      </c>
      <c r="G546" s="4"/>
      <c r="H546" s="1094">
        <v>0.57999999999999996</v>
      </c>
      <c r="I546" s="4"/>
      <c r="J546" s="1094">
        <v>1</v>
      </c>
      <c r="K546" s="4"/>
      <c r="L546" s="1094">
        <v>0.48</v>
      </c>
      <c r="M546" s="4"/>
      <c r="V546" s="38"/>
      <c r="W546" s="38"/>
      <c r="X546" s="38"/>
    </row>
    <row r="547" spans="1:24" x14ac:dyDescent="0.25">
      <c r="A547" t="s">
        <v>1035</v>
      </c>
      <c r="D547" s="1094">
        <v>1</v>
      </c>
      <c r="E547" s="4">
        <v>1</v>
      </c>
      <c r="F547" s="1094">
        <v>0.45</v>
      </c>
      <c r="G547" s="4">
        <v>71</v>
      </c>
      <c r="H547" s="1094">
        <v>0.59</v>
      </c>
      <c r="I547" s="4">
        <v>34</v>
      </c>
      <c r="J547" s="1094">
        <v>0.5</v>
      </c>
      <c r="K547" s="4">
        <v>47</v>
      </c>
      <c r="L547" s="1094">
        <v>0.69</v>
      </c>
      <c r="M547" s="4">
        <v>15</v>
      </c>
      <c r="V547" s="38"/>
      <c r="W547" s="38"/>
      <c r="X547" s="38"/>
    </row>
    <row r="548" spans="1:24" x14ac:dyDescent="0.25">
      <c r="A548" t="s">
        <v>1036</v>
      </c>
      <c r="D548" s="1094">
        <v>0.67</v>
      </c>
      <c r="E548" s="4"/>
      <c r="F548" s="1094">
        <v>0.52</v>
      </c>
      <c r="G548" s="4"/>
      <c r="H548" s="1094">
        <v>0.56999999999999995</v>
      </c>
      <c r="I548" s="4"/>
      <c r="J548" s="1094" t="e">
        <v>#DIV/0!</v>
      </c>
      <c r="K548" s="4"/>
      <c r="L548" s="1094">
        <v>0.22</v>
      </c>
      <c r="M548" s="4"/>
      <c r="V548" s="38"/>
      <c r="W548" s="38"/>
      <c r="X548" s="38"/>
    </row>
    <row r="549" spans="1:24" x14ac:dyDescent="0.25">
      <c r="A549" t="s">
        <v>1037</v>
      </c>
      <c r="D549" s="1094" t="e">
        <v>#DIV/0!</v>
      </c>
      <c r="E549" s="4"/>
      <c r="F549" s="1094">
        <v>1</v>
      </c>
      <c r="G549" s="4"/>
      <c r="H549" s="1094" t="e">
        <v>#DIV/0!</v>
      </c>
      <c r="I549" s="4"/>
      <c r="J549" s="1094" t="e">
        <v>#DIV/0!</v>
      </c>
      <c r="K549" s="4"/>
      <c r="L549" s="1094" t="e">
        <v>#DIV/0!</v>
      </c>
      <c r="M549" s="4"/>
      <c r="V549" s="38"/>
      <c r="W549" s="38"/>
      <c r="X549" s="38"/>
    </row>
    <row r="550" spans="1:24" x14ac:dyDescent="0.25">
      <c r="A550" t="s">
        <v>1038</v>
      </c>
      <c r="D550" s="4">
        <v>13</v>
      </c>
      <c r="E550" s="4"/>
      <c r="F550" s="4">
        <v>52</v>
      </c>
      <c r="G550" s="4"/>
      <c r="H550" s="4">
        <v>32</v>
      </c>
      <c r="I550" s="4"/>
      <c r="J550" s="4">
        <v>6</v>
      </c>
      <c r="K550" s="4"/>
      <c r="L550" s="4">
        <v>19</v>
      </c>
      <c r="M550" s="4"/>
      <c r="V550" s="38"/>
      <c r="W550" s="38"/>
      <c r="X550" s="38"/>
    </row>
    <row r="551" spans="1:24" x14ac:dyDescent="0.25">
      <c r="A551" t="s">
        <v>1039</v>
      </c>
      <c r="D551" s="4">
        <v>-2</v>
      </c>
      <c r="E551" s="4"/>
      <c r="F551" s="4">
        <v>-48</v>
      </c>
      <c r="G551" s="4"/>
      <c r="H551" s="4">
        <v>-23</v>
      </c>
      <c r="I551" s="4"/>
      <c r="J551" s="4">
        <v>-6</v>
      </c>
      <c r="K551" s="4"/>
      <c r="L551" s="4">
        <v>-19</v>
      </c>
      <c r="M551" s="4"/>
      <c r="V551" s="38"/>
      <c r="W551" s="38"/>
      <c r="X551" s="38"/>
    </row>
    <row r="552" spans="1:24" x14ac:dyDescent="0.25">
      <c r="A552" t="s">
        <v>1040</v>
      </c>
      <c r="D552" s="4">
        <f>+D550+D551</f>
        <v>11</v>
      </c>
      <c r="E552" s="4">
        <v>3</v>
      </c>
      <c r="F552" s="4">
        <f>+F550+F551</f>
        <v>4</v>
      </c>
      <c r="G552" s="4">
        <v>56</v>
      </c>
      <c r="H552" s="4">
        <f>+H550+H551</f>
        <v>9</v>
      </c>
      <c r="I552" s="4">
        <v>37</v>
      </c>
      <c r="J552" s="4">
        <f>+J550+J551</f>
        <v>0</v>
      </c>
      <c r="K552" s="4">
        <v>57</v>
      </c>
      <c r="L552" s="4">
        <f>+L550+L551</f>
        <v>0</v>
      </c>
      <c r="M552" s="4">
        <v>57</v>
      </c>
      <c r="V552" s="38"/>
      <c r="W552" s="38"/>
      <c r="X552" s="38"/>
    </row>
    <row r="553" spans="1:24" x14ac:dyDescent="0.25">
      <c r="A553" t="s">
        <v>1041</v>
      </c>
      <c r="D553" s="183">
        <f>+D550/(-1*D551)</f>
        <v>6.5</v>
      </c>
      <c r="E553" s="4"/>
      <c r="F553" s="183">
        <f>+F550/(-1*F551)</f>
        <v>1.0833333333333333</v>
      </c>
      <c r="G553" s="4"/>
      <c r="H553" s="183">
        <f>+H550/(-1*H551)</f>
        <v>1.3913043478260869</v>
      </c>
      <c r="I553" s="4"/>
      <c r="J553" s="183">
        <f>+J550/(-1*J551)</f>
        <v>1</v>
      </c>
      <c r="K553" s="4"/>
      <c r="L553" s="183">
        <f>+L550/(-1*L551)</f>
        <v>1</v>
      </c>
      <c r="M553" s="4"/>
      <c r="V553" s="38"/>
      <c r="W553" s="38"/>
      <c r="X553" s="38"/>
    </row>
    <row r="554" spans="1:24" x14ac:dyDescent="0.25">
      <c r="A554" t="s">
        <v>1110</v>
      </c>
      <c r="D554" s="4">
        <v>8.6667000000000005</v>
      </c>
      <c r="E554" s="4">
        <v>5</v>
      </c>
      <c r="F554" s="4">
        <v>53.166699999999999</v>
      </c>
      <c r="G554" s="4">
        <v>48</v>
      </c>
      <c r="H554" s="183">
        <v>48.166699999999999</v>
      </c>
      <c r="I554" s="4">
        <v>41</v>
      </c>
      <c r="J554" s="4">
        <v>78.666700000000006</v>
      </c>
      <c r="K554" s="4"/>
      <c r="L554" s="4">
        <v>35.833300000000001</v>
      </c>
      <c r="M554" s="4">
        <v>26</v>
      </c>
      <c r="V554" s="38"/>
      <c r="W554" s="38"/>
      <c r="X554" s="38"/>
    </row>
    <row r="555" spans="1:24" x14ac:dyDescent="0.25"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1:24" x14ac:dyDescent="0.25"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1:24" x14ac:dyDescent="0.25">
      <c r="D557" s="55" t="str">
        <f>+$B$11</f>
        <v>Ebersohn R</v>
      </c>
      <c r="F557" s="56" t="str">
        <f>+$B$12</f>
        <v>Steyn S</v>
      </c>
      <c r="H557" s="56" t="str">
        <f>+$B$13</f>
        <v>Thompson R</v>
      </c>
      <c r="I557" s="38"/>
      <c r="J557" s="33" t="str">
        <f>+$B$14</f>
        <v>Player 9</v>
      </c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1:24" x14ac:dyDescent="0.25">
      <c r="A558" s="26"/>
      <c r="B558" s="26"/>
      <c r="C558" s="26"/>
      <c r="D558" s="114" t="s">
        <v>1023</v>
      </c>
      <c r="E558" s="114" t="s">
        <v>1024</v>
      </c>
      <c r="F558" s="114" t="s">
        <v>1023</v>
      </c>
      <c r="G558" s="114" t="s">
        <v>1024</v>
      </c>
      <c r="H558" s="114" t="s">
        <v>1023</v>
      </c>
      <c r="I558" s="114" t="s">
        <v>1024</v>
      </c>
      <c r="J558" s="114" t="s">
        <v>1023</v>
      </c>
      <c r="K558" s="114" t="s">
        <v>1024</v>
      </c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1:24" x14ac:dyDescent="0.25">
      <c r="A559" s="106" t="s">
        <v>1025</v>
      </c>
      <c r="D559" s="4">
        <v>7</v>
      </c>
      <c r="E559" s="38"/>
      <c r="F559" s="4">
        <v>7</v>
      </c>
      <c r="G559" s="38"/>
      <c r="H559" s="250" t="s">
        <v>31</v>
      </c>
      <c r="I559" s="4"/>
      <c r="J559" s="47" t="s">
        <v>31</v>
      </c>
      <c r="K559" s="4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1:24" x14ac:dyDescent="0.25">
      <c r="A560" t="s">
        <v>1026</v>
      </c>
      <c r="D560" s="888">
        <v>7</v>
      </c>
      <c r="E560" s="4"/>
      <c r="F560" s="888">
        <v>7.3</v>
      </c>
      <c r="G560" s="4"/>
      <c r="H560" s="888"/>
      <c r="I560" s="4"/>
      <c r="J560" s="888"/>
      <c r="K560" s="4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1:24" x14ac:dyDescent="0.25">
      <c r="A561" t="s">
        <v>1027</v>
      </c>
      <c r="D561" s="1091">
        <v>6.6666999999999996</v>
      </c>
      <c r="E561" s="4">
        <v>62</v>
      </c>
      <c r="F561" s="1091">
        <v>7.0888999999999998</v>
      </c>
      <c r="G561" s="4">
        <v>86</v>
      </c>
      <c r="H561" s="1091"/>
      <c r="I561" s="4"/>
      <c r="J561" s="1091"/>
      <c r="K561" s="4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1:24" x14ac:dyDescent="0.25">
      <c r="A562" t="s">
        <v>231</v>
      </c>
      <c r="D562" s="1091">
        <f>+D560-D561</f>
        <v>0.33330000000000037</v>
      </c>
      <c r="E562" s="4">
        <v>53</v>
      </c>
      <c r="F562" s="1091">
        <f>+F560-F561</f>
        <v>0.21110000000000007</v>
      </c>
      <c r="G562" s="4">
        <v>68</v>
      </c>
      <c r="H562" s="1091">
        <f>+H560-H561</f>
        <v>0</v>
      </c>
      <c r="I562" s="4"/>
      <c r="J562" s="1091">
        <f>+J560-J561</f>
        <v>0</v>
      </c>
      <c r="K562" s="4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1:24" x14ac:dyDescent="0.25">
      <c r="A563" t="s">
        <v>1028</v>
      </c>
      <c r="D563" s="1092">
        <v>4</v>
      </c>
      <c r="E563" s="4"/>
      <c r="F563" s="1092">
        <v>4</v>
      </c>
      <c r="G563" s="4"/>
      <c r="H563" s="1092"/>
      <c r="I563" s="4"/>
      <c r="J563" s="1092"/>
      <c r="K563" s="4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1:24" x14ac:dyDescent="0.25">
      <c r="A564" s="106" t="s">
        <v>1029</v>
      </c>
      <c r="D564" s="1093">
        <f>+D562*D563</f>
        <v>1.3332000000000015</v>
      </c>
      <c r="E564" s="4">
        <v>51</v>
      </c>
      <c r="F564" s="1093">
        <f>+F562*F563</f>
        <v>0.84440000000000026</v>
      </c>
      <c r="G564" s="4">
        <v>44</v>
      </c>
      <c r="H564" s="1093">
        <f>+H562*H563</f>
        <v>0</v>
      </c>
      <c r="I564" s="4"/>
      <c r="J564" s="1093">
        <f>+J562*J563</f>
        <v>0</v>
      </c>
      <c r="K564" s="4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1:24" x14ac:dyDescent="0.25">
      <c r="A565" t="s">
        <v>1030</v>
      </c>
      <c r="D565" s="4">
        <v>6</v>
      </c>
      <c r="E565" s="4"/>
      <c r="F565" s="4">
        <v>13</v>
      </c>
      <c r="G565" s="4"/>
      <c r="H565" s="4"/>
      <c r="I565" s="4"/>
      <c r="J565" s="4"/>
      <c r="K565" s="4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1:24" x14ac:dyDescent="0.25">
      <c r="A566" t="s">
        <v>1031</v>
      </c>
      <c r="D566" s="4">
        <v>9</v>
      </c>
      <c r="E566" s="4"/>
      <c r="F566" s="4">
        <v>4</v>
      </c>
      <c r="G566" s="4"/>
      <c r="H566" s="4"/>
      <c r="I566" s="4"/>
      <c r="J566" s="4"/>
      <c r="K566" s="4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1:24" x14ac:dyDescent="0.25">
      <c r="A567" t="s">
        <v>1032</v>
      </c>
      <c r="D567" s="183">
        <f>+D565/D566</f>
        <v>0.66666666666666663</v>
      </c>
      <c r="E567" s="4">
        <v>105</v>
      </c>
      <c r="F567" s="183">
        <f>+F565/F566</f>
        <v>3.25</v>
      </c>
      <c r="G567" s="4">
        <v>18</v>
      </c>
      <c r="H567" s="183" t="e">
        <f>+H565/H566</f>
        <v>#DIV/0!</v>
      </c>
      <c r="I567" s="4"/>
      <c r="J567" s="183" t="e">
        <f>+J565/J566</f>
        <v>#DIV/0!</v>
      </c>
      <c r="K567" s="4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1:24" x14ac:dyDescent="0.25">
      <c r="A568" t="s">
        <v>1033</v>
      </c>
      <c r="D568" s="4">
        <f>+D565+D566</f>
        <v>15</v>
      </c>
      <c r="E568" s="4"/>
      <c r="F568" s="4">
        <f>+F565+F566</f>
        <v>17</v>
      </c>
      <c r="G568" s="4"/>
      <c r="H568" s="4">
        <f>+H565+H566</f>
        <v>0</v>
      </c>
      <c r="I568" s="4"/>
      <c r="J568" s="4">
        <f>+J565+J566</f>
        <v>0</v>
      </c>
      <c r="K568" s="4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1:24" x14ac:dyDescent="0.25">
      <c r="A569" t="s">
        <v>1034</v>
      </c>
      <c r="D569" s="1094">
        <v>0.28999999999999998</v>
      </c>
      <c r="E569" s="4"/>
      <c r="F569" s="1094">
        <v>0.71</v>
      </c>
      <c r="G569" s="4"/>
      <c r="H569" s="1094"/>
      <c r="I569" s="4"/>
      <c r="J569" s="1094"/>
      <c r="K569" s="4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1:24" x14ac:dyDescent="0.25">
      <c r="A570" t="s">
        <v>1035</v>
      </c>
      <c r="D570" s="1094">
        <v>1</v>
      </c>
      <c r="E570" s="4">
        <v>1</v>
      </c>
      <c r="F570" s="1094">
        <v>0.83</v>
      </c>
      <c r="G570" s="4">
        <v>2</v>
      </c>
      <c r="H570" s="1094"/>
      <c r="I570" s="4"/>
      <c r="J570" s="1094"/>
      <c r="K570" s="4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1:24" x14ac:dyDescent="0.25">
      <c r="A571" t="s">
        <v>1036</v>
      </c>
      <c r="D571" s="1094">
        <v>1</v>
      </c>
      <c r="E571" s="4"/>
      <c r="F571" s="1094">
        <v>0.75</v>
      </c>
      <c r="G571" s="4"/>
      <c r="H571" s="1094"/>
      <c r="I571" s="4"/>
      <c r="J571" s="1094"/>
      <c r="K571" s="4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1:24" x14ac:dyDescent="0.25">
      <c r="A572" t="s">
        <v>1037</v>
      </c>
      <c r="D572" s="1094" t="e">
        <v>#DIV/0!</v>
      </c>
      <c r="E572" s="4"/>
      <c r="F572" s="1094" t="e">
        <v>#DIV/0!</v>
      </c>
      <c r="G572" s="4"/>
      <c r="H572" s="1094"/>
      <c r="I572" s="4"/>
      <c r="J572" s="1094"/>
      <c r="K572" s="4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1:24" x14ac:dyDescent="0.25">
      <c r="A573" t="s">
        <v>1038</v>
      </c>
      <c r="D573" s="4">
        <v>5</v>
      </c>
      <c r="E573" s="4"/>
      <c r="F573" s="4"/>
      <c r="G573" s="4"/>
      <c r="H573" s="4"/>
      <c r="I573" s="4"/>
      <c r="J573" s="4"/>
      <c r="K573" s="4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1:24" x14ac:dyDescent="0.25">
      <c r="A574" t="s">
        <v>1039</v>
      </c>
      <c r="D574" s="4">
        <v>0</v>
      </c>
      <c r="E574" s="4"/>
      <c r="F574" s="4"/>
      <c r="G574" s="4"/>
      <c r="H574" s="4"/>
      <c r="I574" s="4"/>
      <c r="J574" s="4"/>
      <c r="K574" s="4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1:24" x14ac:dyDescent="0.25">
      <c r="A575" t="s">
        <v>1040</v>
      </c>
      <c r="D575" s="4">
        <f>+D573+D574</f>
        <v>5</v>
      </c>
      <c r="E575" s="4">
        <v>1</v>
      </c>
      <c r="F575" s="4">
        <f>+F573+F574</f>
        <v>0</v>
      </c>
      <c r="G575" s="4">
        <v>13</v>
      </c>
      <c r="H575" s="4">
        <f>+H573+H574</f>
        <v>0</v>
      </c>
      <c r="I575" s="4"/>
      <c r="J575" s="4">
        <f>+J573+J574</f>
        <v>0</v>
      </c>
      <c r="K575" s="4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1:24" x14ac:dyDescent="0.25">
      <c r="A576" t="s">
        <v>1041</v>
      </c>
      <c r="D576" s="183" t="e">
        <f>+D573/(-1*D574)</f>
        <v>#DIV/0!</v>
      </c>
      <c r="E576" s="4"/>
      <c r="F576" s="183" t="e">
        <f>+F573/(-1*F574)</f>
        <v>#DIV/0!</v>
      </c>
      <c r="G576" s="4"/>
      <c r="H576" s="183" t="e">
        <f>+H573/(-1*H574)</f>
        <v>#DIV/0!</v>
      </c>
      <c r="I576" s="4"/>
      <c r="J576" s="183" t="e">
        <f>+J573/(-1*J574)</f>
        <v>#DIV/0!</v>
      </c>
      <c r="K576" s="4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1:38" x14ac:dyDescent="0.25">
      <c r="A577" t="s">
        <v>1110</v>
      </c>
      <c r="D577" s="183">
        <v>52.833300000000001</v>
      </c>
      <c r="E577" s="4">
        <v>47</v>
      </c>
      <c r="F577" s="183">
        <v>43.5</v>
      </c>
      <c r="G577" s="4">
        <v>34</v>
      </c>
      <c r="H577" s="4"/>
      <c r="I577" s="4"/>
      <c r="J577" s="183"/>
      <c r="K577" s="4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1:38" x14ac:dyDescent="0.25"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1:38" x14ac:dyDescent="0.25">
      <c r="A579" s="50"/>
      <c r="B579" s="50"/>
      <c r="C579" s="50"/>
      <c r="D579" s="50"/>
      <c r="E579" s="987"/>
      <c r="F579" s="987"/>
      <c r="G579" s="987"/>
      <c r="H579" s="987"/>
      <c r="I579" s="987"/>
      <c r="J579" s="987"/>
      <c r="K579" s="987"/>
      <c r="L579" s="987"/>
      <c r="M579" s="987"/>
      <c r="N579" s="987"/>
      <c r="O579" s="987"/>
      <c r="P579" s="987"/>
      <c r="Q579" s="987"/>
      <c r="R579" s="987"/>
      <c r="S579" s="987"/>
      <c r="T579" s="987"/>
      <c r="U579" s="987"/>
      <c r="V579" s="987"/>
      <c r="W579" s="987"/>
      <c r="X579" s="987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</row>
    <row r="580" spans="1:38" x14ac:dyDescent="0.25"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1:38" ht="18.75" x14ac:dyDescent="0.3">
      <c r="A581" s="911" t="s">
        <v>1111</v>
      </c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1:38" x14ac:dyDescent="0.25"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1:38" ht="15.75" thickBot="1" x14ac:dyDescent="0.3">
      <c r="A583" t="s">
        <v>1042</v>
      </c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t="s">
        <v>1042</v>
      </c>
    </row>
    <row r="584" spans="1:38" x14ac:dyDescent="0.25">
      <c r="A584" t="s">
        <v>1043</v>
      </c>
      <c r="C584" s="1035" t="s">
        <v>1044</v>
      </c>
      <c r="D584" s="1036" t="s">
        <v>115</v>
      </c>
      <c r="E584" s="1011" t="s">
        <v>1045</v>
      </c>
      <c r="F584" s="1037" t="s">
        <v>231</v>
      </c>
      <c r="G584" s="995" t="s">
        <v>1045</v>
      </c>
      <c r="H584" s="1038" t="s">
        <v>1046</v>
      </c>
      <c r="I584" s="26"/>
      <c r="J584" s="26"/>
      <c r="K584" s="26"/>
      <c r="L584" s="26" t="s">
        <v>1047</v>
      </c>
      <c r="M584" s="26" t="s">
        <v>1047</v>
      </c>
      <c r="N584" s="26" t="s">
        <v>1048</v>
      </c>
      <c r="O584" s="26" t="s">
        <v>1049</v>
      </c>
      <c r="P584" s="26" t="s">
        <v>1050</v>
      </c>
      <c r="Q584" s="26" t="s">
        <v>1049</v>
      </c>
      <c r="R584" s="26" t="s">
        <v>1051</v>
      </c>
      <c r="S584" s="26" t="s">
        <v>1052</v>
      </c>
      <c r="T584" s="26" t="s">
        <v>1053</v>
      </c>
      <c r="U584" s="26" t="s">
        <v>1054</v>
      </c>
      <c r="V584" s="26"/>
      <c r="W584" s="26"/>
      <c r="X584" s="26"/>
      <c r="Y584" s="26"/>
      <c r="Z584" s="26"/>
      <c r="AA584" s="1036"/>
      <c r="AB584" s="1036"/>
      <c r="AC584" s="1011"/>
      <c r="AD584" s="1011"/>
      <c r="AE584" t="s">
        <v>1043</v>
      </c>
    </row>
    <row r="585" spans="1:38" x14ac:dyDescent="0.25">
      <c r="A585" t="s">
        <v>1055</v>
      </c>
      <c r="C585" s="1021" t="s">
        <v>926</v>
      </c>
      <c r="D585" s="1039" t="s">
        <v>64</v>
      </c>
      <c r="E585" s="1021" t="s">
        <v>1056</v>
      </c>
      <c r="F585" s="113"/>
      <c r="G585" s="73" t="s">
        <v>1056</v>
      </c>
      <c r="H585" s="1040" t="s">
        <v>231</v>
      </c>
      <c r="I585" s="26"/>
      <c r="J585" s="26"/>
      <c r="K585" s="26"/>
      <c r="L585" s="26" t="s">
        <v>1057</v>
      </c>
      <c r="M585" s="26" t="s">
        <v>1057</v>
      </c>
      <c r="N585" s="26" t="s">
        <v>1058</v>
      </c>
      <c r="O585" s="26" t="s">
        <v>1059</v>
      </c>
      <c r="P585" s="26" t="s">
        <v>1060</v>
      </c>
      <c r="Q585" s="26" t="s">
        <v>1061</v>
      </c>
      <c r="R585" s="26" t="s">
        <v>1062</v>
      </c>
      <c r="S585" s="26" t="s">
        <v>1063</v>
      </c>
      <c r="T585" s="26" t="s">
        <v>1062</v>
      </c>
      <c r="U585" s="26" t="s">
        <v>1063</v>
      </c>
      <c r="V585" s="26"/>
      <c r="W585" s="26"/>
      <c r="X585" s="26"/>
      <c r="Y585" s="26"/>
      <c r="Z585" s="26"/>
      <c r="AA585" s="1042" t="s">
        <v>1083</v>
      </c>
      <c r="AB585" s="1042" t="s">
        <v>1084</v>
      </c>
      <c r="AC585" s="1039" t="s">
        <v>1085</v>
      </c>
      <c r="AD585" s="1039" t="s">
        <v>1086</v>
      </c>
      <c r="AE585" t="s">
        <v>1055</v>
      </c>
    </row>
    <row r="586" spans="1:38" x14ac:dyDescent="0.25">
      <c r="C586" s="1021"/>
      <c r="D586" s="1039"/>
      <c r="E586" s="1021"/>
      <c r="F586" s="113"/>
      <c r="G586" s="73" t="s">
        <v>1028</v>
      </c>
      <c r="H586" s="1041" t="s">
        <v>1064</v>
      </c>
      <c r="I586" s="26"/>
      <c r="J586" s="26"/>
      <c r="K586" s="26"/>
      <c r="L586" s="26" t="s">
        <v>1065</v>
      </c>
      <c r="M586" s="26" t="s">
        <v>1066</v>
      </c>
      <c r="N586" s="26" t="s">
        <v>64</v>
      </c>
      <c r="O586" s="26" t="s">
        <v>1067</v>
      </c>
      <c r="P586" s="26" t="s">
        <v>1067</v>
      </c>
      <c r="Q586" s="26" t="s">
        <v>64</v>
      </c>
      <c r="R586" s="26" t="s">
        <v>64</v>
      </c>
      <c r="S586" s="26" t="s">
        <v>64</v>
      </c>
      <c r="T586" s="26" t="s">
        <v>64</v>
      </c>
      <c r="U586" s="26" t="s">
        <v>64</v>
      </c>
      <c r="V586" s="26"/>
      <c r="W586" s="26" t="s">
        <v>1068</v>
      </c>
      <c r="X586" s="26" t="s">
        <v>1069</v>
      </c>
      <c r="Y586" s="26" t="s">
        <v>1070</v>
      </c>
      <c r="Z586" s="26" t="s">
        <v>1071</v>
      </c>
      <c r="AA586" s="1042" t="s">
        <v>211</v>
      </c>
      <c r="AB586" s="1042" t="s">
        <v>211</v>
      </c>
      <c r="AC586" s="1042" t="s">
        <v>269</v>
      </c>
      <c r="AD586" s="1039" t="s">
        <v>1087</v>
      </c>
    </row>
    <row r="587" spans="1:38" x14ac:dyDescent="0.25">
      <c r="C587" s="1021"/>
      <c r="D587" s="1042" t="s">
        <v>1072</v>
      </c>
      <c r="E587" s="1043" t="s">
        <v>1073</v>
      </c>
      <c r="F587" s="1044" t="s">
        <v>1074</v>
      </c>
      <c r="G587" s="1045" t="s">
        <v>1075</v>
      </c>
      <c r="H587" s="1045" t="s">
        <v>1076</v>
      </c>
      <c r="I587" s="1046" t="s">
        <v>878</v>
      </c>
      <c r="J587" s="1046" t="s">
        <v>878</v>
      </c>
      <c r="K587" s="1046" t="s">
        <v>880</v>
      </c>
      <c r="L587" s="1046">
        <v>0</v>
      </c>
      <c r="M587" s="1046">
        <v>0</v>
      </c>
      <c r="N587" s="1046">
        <v>1</v>
      </c>
      <c r="O587" s="1046">
        <v>-1</v>
      </c>
      <c r="P587" s="1046">
        <v>2</v>
      </c>
      <c r="Q587" s="1046">
        <v>-2</v>
      </c>
      <c r="R587" s="1046">
        <v>3</v>
      </c>
      <c r="S587" s="1046">
        <v>-3</v>
      </c>
      <c r="T587" s="1046">
        <v>4</v>
      </c>
      <c r="U587" s="1046">
        <v>-4</v>
      </c>
      <c r="V587" s="1046"/>
      <c r="W587" s="1046" t="s">
        <v>916</v>
      </c>
      <c r="X587" s="1046" t="s">
        <v>916</v>
      </c>
      <c r="Y587" s="1046" t="s">
        <v>916</v>
      </c>
      <c r="Z587" s="1046" t="s">
        <v>916</v>
      </c>
      <c r="AA587" s="1042" t="s">
        <v>1088</v>
      </c>
      <c r="AB587" s="1042" t="s">
        <v>1088</v>
      </c>
      <c r="AC587" s="1042" t="s">
        <v>210</v>
      </c>
      <c r="AD587" s="1042" t="s">
        <v>1089</v>
      </c>
    </row>
    <row r="588" spans="1:38" ht="15.75" thickBot="1" x14ac:dyDescent="0.3">
      <c r="C588" s="398"/>
      <c r="D588" s="398"/>
      <c r="E588" s="398"/>
      <c r="F588" s="155" t="s">
        <v>1077</v>
      </c>
      <c r="G588" s="398"/>
      <c r="H588" s="155" t="s">
        <v>1078</v>
      </c>
      <c r="I588" s="114" t="s">
        <v>1079</v>
      </c>
      <c r="J588" s="164" t="s">
        <v>1080</v>
      </c>
      <c r="K588" s="114" t="s">
        <v>1081</v>
      </c>
      <c r="L588" s="111" t="s">
        <v>1065</v>
      </c>
      <c r="M588" s="114" t="s">
        <v>1082</v>
      </c>
      <c r="N588" s="111" t="s">
        <v>1065</v>
      </c>
      <c r="O588" s="114" t="s">
        <v>1082</v>
      </c>
      <c r="P588" s="111" t="s">
        <v>1065</v>
      </c>
      <c r="Q588" s="114" t="s">
        <v>1082</v>
      </c>
      <c r="R588" s="111" t="s">
        <v>1065</v>
      </c>
      <c r="S588" s="114" t="s">
        <v>1082</v>
      </c>
      <c r="T588" s="111" t="s">
        <v>1065</v>
      </c>
      <c r="U588" s="114" t="s">
        <v>1082</v>
      </c>
      <c r="V588" s="114" t="s">
        <v>221</v>
      </c>
      <c r="W588" s="114" t="s">
        <v>921</v>
      </c>
      <c r="X588" s="114" t="s">
        <v>921</v>
      </c>
      <c r="Y588" s="114" t="s">
        <v>921</v>
      </c>
      <c r="Z588" s="114" t="s">
        <v>921</v>
      </c>
      <c r="AA588" s="1090" t="s">
        <v>1079</v>
      </c>
      <c r="AB588" s="1090" t="s">
        <v>1080</v>
      </c>
      <c r="AC588" s="1090" t="s">
        <v>211</v>
      </c>
      <c r="AD588" s="1090" t="s">
        <v>1090</v>
      </c>
    </row>
    <row r="589" spans="1:38" x14ac:dyDescent="0.25">
      <c r="A589" s="245" t="s">
        <v>3</v>
      </c>
      <c r="B589" s="6" t="s">
        <v>4</v>
      </c>
      <c r="C589" s="47"/>
      <c r="D589" s="144">
        <v>6.166666666666667</v>
      </c>
      <c r="E589" s="136">
        <v>7.5</v>
      </c>
      <c r="F589" s="1064">
        <v>1.333333333333333</v>
      </c>
      <c r="G589" s="1061">
        <v>3</v>
      </c>
      <c r="H589" s="1062">
        <v>3.9999999999999991</v>
      </c>
      <c r="I589" s="47">
        <v>24</v>
      </c>
      <c r="J589" s="47">
        <v>23</v>
      </c>
      <c r="K589" s="47">
        <f t="shared" ref="K589:K595" si="26">+I589/J589</f>
        <v>1.0434782608695652</v>
      </c>
      <c r="L589" s="47">
        <v>10</v>
      </c>
      <c r="M589" s="47">
        <v>11</v>
      </c>
      <c r="N589" s="47">
        <v>11</v>
      </c>
      <c r="O589" s="47">
        <v>5</v>
      </c>
      <c r="P589" s="47">
        <v>2</v>
      </c>
      <c r="Q589" s="47">
        <v>7</v>
      </c>
      <c r="R589" s="47"/>
      <c r="S589" s="47"/>
      <c r="T589" s="47">
        <v>1</v>
      </c>
      <c r="U589" s="47"/>
      <c r="V589" s="47">
        <f t="shared" ref="V589:V590" si="27">+L589+M589+N589+O589+P589+Q589+R589+S589+T589+U589</f>
        <v>47</v>
      </c>
      <c r="W589" s="1052">
        <f t="shared" ref="W589:W595" si="28">+L589/(M589+L589)</f>
        <v>0.47619047619047616</v>
      </c>
      <c r="X589" s="1053">
        <f t="shared" ref="X589:X590" si="29">+N589/(O589+N589)</f>
        <v>0.6875</v>
      </c>
      <c r="Y589" s="1053">
        <f t="shared" ref="Y589:Y590" si="30">+P589/(Q589+P589)</f>
        <v>0.22222222222222221</v>
      </c>
      <c r="Z589" s="1054" t="e">
        <f t="shared" ref="Z589:Z590" si="31">+R589/(S589+R589)</f>
        <v>#DIV/0!</v>
      </c>
      <c r="AA589" s="47">
        <v>19</v>
      </c>
      <c r="AB589" s="47">
        <v>-19</v>
      </c>
      <c r="AC589" s="47">
        <v>0</v>
      </c>
      <c r="AD589" s="47">
        <v>1</v>
      </c>
      <c r="AE589" s="245" t="s">
        <v>3</v>
      </c>
      <c r="AF589" s="6" t="s">
        <v>4</v>
      </c>
    </row>
    <row r="590" spans="1:38" x14ac:dyDescent="0.25">
      <c r="A590" s="10" t="s">
        <v>12</v>
      </c>
      <c r="B590" s="13" t="s">
        <v>13</v>
      </c>
      <c r="C590" s="47"/>
      <c r="D590" s="156">
        <v>6.666666666666667</v>
      </c>
      <c r="E590" s="136">
        <v>7</v>
      </c>
      <c r="F590" s="1064">
        <v>0.33333333333333304</v>
      </c>
      <c r="G590" s="1061">
        <v>4</v>
      </c>
      <c r="H590" s="1062">
        <v>1.3333333333333321</v>
      </c>
      <c r="I590" s="273">
        <v>6</v>
      </c>
      <c r="J590" s="47">
        <v>9</v>
      </c>
      <c r="K590" s="47">
        <f t="shared" si="26"/>
        <v>0.66666666666666663</v>
      </c>
      <c r="L590" s="47">
        <v>2</v>
      </c>
      <c r="M590" s="47">
        <v>5</v>
      </c>
      <c r="N590" s="47">
        <v>3</v>
      </c>
      <c r="O590" s="47"/>
      <c r="P590" s="47">
        <v>1</v>
      </c>
      <c r="Q590" s="47"/>
      <c r="R590" s="47"/>
      <c r="S590" s="47"/>
      <c r="T590" s="47"/>
      <c r="U590" s="47"/>
      <c r="V590" s="47">
        <f t="shared" si="27"/>
        <v>11</v>
      </c>
      <c r="W590" s="1052">
        <f t="shared" si="28"/>
        <v>0.2857142857142857</v>
      </c>
      <c r="X590" s="1053">
        <f t="shared" si="29"/>
        <v>1</v>
      </c>
      <c r="Y590" s="1053">
        <f t="shared" si="30"/>
        <v>1</v>
      </c>
      <c r="Z590" s="1054" t="e">
        <f t="shared" si="31"/>
        <v>#DIV/0!</v>
      </c>
      <c r="AA590" s="47">
        <v>5</v>
      </c>
      <c r="AB590" s="47">
        <v>0</v>
      </c>
      <c r="AC590" s="47">
        <v>5</v>
      </c>
      <c r="AD590" s="47" t="e">
        <v>#DIV/0!</v>
      </c>
      <c r="AE590" s="10" t="s">
        <v>12</v>
      </c>
      <c r="AF590" s="13" t="s">
        <v>13</v>
      </c>
    </row>
    <row r="591" spans="1:38" x14ac:dyDescent="0.25">
      <c r="A591" s="20" t="s">
        <v>18</v>
      </c>
      <c r="B591" s="13" t="s">
        <v>19</v>
      </c>
      <c r="C591" s="45">
        <v>1</v>
      </c>
      <c r="D591" s="416">
        <v>5.7443999999999997</v>
      </c>
      <c r="E591" s="1077">
        <v>6.4443999999999999</v>
      </c>
      <c r="F591" s="1070">
        <f>+E591-D591</f>
        <v>0.70000000000000018</v>
      </c>
      <c r="G591" s="1071">
        <v>5</v>
      </c>
      <c r="H591" s="1072">
        <f>+F591*G591</f>
        <v>3.5000000000000009</v>
      </c>
      <c r="I591" s="1078">
        <v>60</v>
      </c>
      <c r="J591" s="45">
        <v>51</v>
      </c>
      <c r="K591" s="45">
        <f t="shared" si="26"/>
        <v>1.1764705882352942</v>
      </c>
      <c r="L591" s="45">
        <v>26</v>
      </c>
      <c r="M591" s="45">
        <v>16</v>
      </c>
      <c r="N591" s="45">
        <v>18</v>
      </c>
      <c r="O591" s="45">
        <v>22</v>
      </c>
      <c r="P591" s="45">
        <v>14</v>
      </c>
      <c r="Q591" s="45">
        <v>13</v>
      </c>
      <c r="R591" s="45">
        <v>2</v>
      </c>
      <c r="S591" s="45"/>
      <c r="T591" s="45"/>
      <c r="U591" s="45"/>
      <c r="V591" s="45">
        <f>+L591+M591+N591+O591+P591+Q591+R591+S591+T591+U591</f>
        <v>111</v>
      </c>
      <c r="W591" s="1074">
        <f t="shared" si="28"/>
        <v>0.61904761904761907</v>
      </c>
      <c r="X591" s="1075">
        <f>+N591/(O591+N591)</f>
        <v>0.45</v>
      </c>
      <c r="Y591" s="1075">
        <f>+P591/(Q591+P591)</f>
        <v>0.51851851851851849</v>
      </c>
      <c r="Z591" s="1076">
        <f>+R591/(S591+R591)</f>
        <v>1</v>
      </c>
      <c r="AA591" s="45">
        <v>52</v>
      </c>
      <c r="AB591" s="45">
        <v>-48</v>
      </c>
      <c r="AC591" s="45">
        <v>4</v>
      </c>
      <c r="AD591" s="45">
        <v>1.0833333333333333</v>
      </c>
      <c r="AE591" s="20" t="s">
        <v>18</v>
      </c>
      <c r="AF591" s="13" t="s">
        <v>19</v>
      </c>
    </row>
    <row r="592" spans="1:38" x14ac:dyDescent="0.25">
      <c r="A592" s="20" t="s">
        <v>27</v>
      </c>
      <c r="B592" s="13" t="s">
        <v>461</v>
      </c>
      <c r="C592" s="47"/>
      <c r="D592" s="144">
        <v>5.333333333333333</v>
      </c>
      <c r="E592" s="136">
        <v>6.7778</v>
      </c>
      <c r="F592" s="1064">
        <v>1.444466666666667</v>
      </c>
      <c r="G592" s="1061">
        <v>4</v>
      </c>
      <c r="H592" s="1062">
        <v>5.777866666666668</v>
      </c>
      <c r="I592" s="273">
        <v>16</v>
      </c>
      <c r="J592" s="47">
        <v>5</v>
      </c>
      <c r="K592" s="47">
        <f t="shared" si="26"/>
        <v>3.2</v>
      </c>
      <c r="L592" s="47">
        <v>5</v>
      </c>
      <c r="M592" s="47">
        <v>4</v>
      </c>
      <c r="N592" s="47">
        <v>9</v>
      </c>
      <c r="O592" s="47"/>
      <c r="P592" s="47">
        <v>2</v>
      </c>
      <c r="Q592" s="47">
        <v>1</v>
      </c>
      <c r="R592" s="47"/>
      <c r="S592" s="47"/>
      <c r="T592" s="47"/>
      <c r="U592" s="47"/>
      <c r="V592" s="47">
        <f t="shared" ref="V592:V595" si="32">+L592+M592+N592+O592+P592+Q592+R592+S592+T592+U592</f>
        <v>21</v>
      </c>
      <c r="W592" s="1052">
        <f t="shared" si="28"/>
        <v>0.55555555555555558</v>
      </c>
      <c r="X592" s="1053">
        <f t="shared" ref="X592:X595" si="33">+N592/(O592+N592)</f>
        <v>1</v>
      </c>
      <c r="Y592" s="1053">
        <f t="shared" ref="Y592:Y595" si="34">+P592/(Q592+P592)</f>
        <v>0.66666666666666663</v>
      </c>
      <c r="Z592" s="1054" t="e">
        <f t="shared" ref="Z592:Z595" si="35">+R592/(S592+R592)</f>
        <v>#DIV/0!</v>
      </c>
      <c r="AA592" s="47">
        <v>13</v>
      </c>
      <c r="AB592" s="47">
        <v>-2</v>
      </c>
      <c r="AC592" s="47">
        <v>11</v>
      </c>
      <c r="AD592" s="47">
        <v>6.5</v>
      </c>
      <c r="AE592" s="20" t="s">
        <v>27</v>
      </c>
      <c r="AF592" s="13" t="s">
        <v>461</v>
      </c>
    </row>
    <row r="593" spans="1:32" x14ac:dyDescent="0.25">
      <c r="A593" s="7" t="s">
        <v>466</v>
      </c>
      <c r="B593" s="13" t="s">
        <v>30</v>
      </c>
      <c r="C593" s="45">
        <v>1</v>
      </c>
      <c r="D593" s="416">
        <v>5.8944000000000001</v>
      </c>
      <c r="E593" s="1077">
        <v>6.25</v>
      </c>
      <c r="F593" s="1070">
        <f>+E593-D593</f>
        <v>0.35559999999999992</v>
      </c>
      <c r="G593" s="1071">
        <v>5</v>
      </c>
      <c r="H593" s="1072">
        <f>+F593*G593</f>
        <v>1.7779999999999996</v>
      </c>
      <c r="I593" s="45">
        <v>47</v>
      </c>
      <c r="J593" s="45">
        <v>34</v>
      </c>
      <c r="K593" s="45">
        <f t="shared" si="26"/>
        <v>1.3823529411764706</v>
      </c>
      <c r="L593" s="45">
        <v>19</v>
      </c>
      <c r="M593" s="45">
        <v>14</v>
      </c>
      <c r="N593" s="45">
        <v>24</v>
      </c>
      <c r="O593" s="45">
        <v>17</v>
      </c>
      <c r="P593" s="45">
        <v>4</v>
      </c>
      <c r="Q593" s="45">
        <v>3</v>
      </c>
      <c r="R593" s="45"/>
      <c r="S593" s="45"/>
      <c r="T593" s="45"/>
      <c r="U593" s="45"/>
      <c r="V593" s="45">
        <f t="shared" si="32"/>
        <v>81</v>
      </c>
      <c r="W593" s="1074">
        <f t="shared" si="28"/>
        <v>0.5757575757575758</v>
      </c>
      <c r="X593" s="1075">
        <f t="shared" si="33"/>
        <v>0.58536585365853655</v>
      </c>
      <c r="Y593" s="1075">
        <f t="shared" si="34"/>
        <v>0.5714285714285714</v>
      </c>
      <c r="Z593" s="1076" t="e">
        <f t="shared" si="35"/>
        <v>#DIV/0!</v>
      </c>
      <c r="AA593" s="45">
        <v>32</v>
      </c>
      <c r="AB593" s="45">
        <v>-23</v>
      </c>
      <c r="AC593" s="45">
        <v>9</v>
      </c>
      <c r="AD593" s="45">
        <v>1.3913043478260869</v>
      </c>
      <c r="AE593" s="7" t="s">
        <v>466</v>
      </c>
      <c r="AF593" s="13" t="s">
        <v>30</v>
      </c>
    </row>
    <row r="594" spans="1:32" x14ac:dyDescent="0.25">
      <c r="A594" s="19" t="s">
        <v>44</v>
      </c>
      <c r="B594" s="13" t="s">
        <v>45</v>
      </c>
      <c r="C594" s="47"/>
      <c r="D594" s="144">
        <v>7.0888999999999998</v>
      </c>
      <c r="E594" s="136">
        <v>7.3</v>
      </c>
      <c r="F594" s="1064">
        <v>0.21110000000000007</v>
      </c>
      <c r="G594" s="1061">
        <v>4</v>
      </c>
      <c r="H594" s="1062">
        <v>1.7715999999999994</v>
      </c>
      <c r="I594" s="273">
        <v>13</v>
      </c>
      <c r="J594" s="47">
        <v>4</v>
      </c>
      <c r="K594" s="47">
        <f t="shared" si="26"/>
        <v>3.25</v>
      </c>
      <c r="L594" s="47">
        <v>5</v>
      </c>
      <c r="M594" s="47">
        <v>2</v>
      </c>
      <c r="N594" s="47">
        <v>5</v>
      </c>
      <c r="O594" s="47">
        <v>1</v>
      </c>
      <c r="P594" s="47">
        <v>3</v>
      </c>
      <c r="Q594" s="47">
        <v>1</v>
      </c>
      <c r="R594" s="47"/>
      <c r="S594" s="47"/>
      <c r="T594" s="47"/>
      <c r="U594" s="47"/>
      <c r="V594" s="47">
        <f t="shared" si="32"/>
        <v>17</v>
      </c>
      <c r="W594" s="1052">
        <f t="shared" si="28"/>
        <v>0.7142857142857143</v>
      </c>
      <c r="X594" s="1053">
        <f t="shared" si="33"/>
        <v>0.83333333333333337</v>
      </c>
      <c r="Y594" s="1053">
        <f t="shared" si="34"/>
        <v>0.75</v>
      </c>
      <c r="Z594" s="1054" t="e">
        <f t="shared" si="35"/>
        <v>#DIV/0!</v>
      </c>
      <c r="AA594" s="47">
        <v>11</v>
      </c>
      <c r="AB594" s="47">
        <v>-3</v>
      </c>
      <c r="AC594" s="47">
        <v>8</v>
      </c>
      <c r="AD594" s="47">
        <v>3.6666666666666665</v>
      </c>
      <c r="AE594" s="19" t="s">
        <v>44</v>
      </c>
      <c r="AF594" s="13" t="s">
        <v>45</v>
      </c>
    </row>
    <row r="595" spans="1:32" x14ac:dyDescent="0.25">
      <c r="A595" s="17" t="s">
        <v>46</v>
      </c>
      <c r="B595" s="11" t="s">
        <v>47</v>
      </c>
      <c r="C595" s="45">
        <v>1</v>
      </c>
      <c r="D595" s="309">
        <v>6.0110999999999999</v>
      </c>
      <c r="E595" s="416">
        <v>5.9</v>
      </c>
      <c r="F595" s="1070">
        <f>+E595-D595</f>
        <v>-0.11109999999999953</v>
      </c>
      <c r="G595" s="1071">
        <v>5</v>
      </c>
      <c r="H595" s="1072">
        <f>+F595*G595</f>
        <v>-0.55549999999999766</v>
      </c>
      <c r="I595" s="1078">
        <v>13</v>
      </c>
      <c r="J595" s="45">
        <v>6</v>
      </c>
      <c r="K595" s="45">
        <f t="shared" si="26"/>
        <v>2.1666666666666665</v>
      </c>
      <c r="L595" s="45">
        <v>7</v>
      </c>
      <c r="M595" s="45"/>
      <c r="N595" s="45">
        <v>6</v>
      </c>
      <c r="O595" s="45">
        <v>6</v>
      </c>
      <c r="P595" s="45"/>
      <c r="Q595" s="45"/>
      <c r="R595" s="45"/>
      <c r="S595" s="45"/>
      <c r="T595" s="45"/>
      <c r="U595" s="45"/>
      <c r="V595" s="45">
        <f t="shared" si="32"/>
        <v>19</v>
      </c>
      <c r="W595" s="1074">
        <f t="shared" si="28"/>
        <v>1</v>
      </c>
      <c r="X595" s="1075">
        <f t="shared" si="33"/>
        <v>0.5</v>
      </c>
      <c r="Y595" s="1075" t="e">
        <f t="shared" si="34"/>
        <v>#DIV/0!</v>
      </c>
      <c r="Z595" s="1076" t="e">
        <f t="shared" si="35"/>
        <v>#DIV/0!</v>
      </c>
      <c r="AA595" s="45">
        <v>6</v>
      </c>
      <c r="AB595" s="45">
        <v>-6</v>
      </c>
      <c r="AC595" s="45">
        <v>0</v>
      </c>
      <c r="AD595" s="45">
        <v>1</v>
      </c>
      <c r="AE595" s="17" t="s">
        <v>46</v>
      </c>
      <c r="AF595" s="11" t="s">
        <v>47</v>
      </c>
    </row>
    <row r="596" spans="1:32" x14ac:dyDescent="0.25"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1:32" x14ac:dyDescent="0.25"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1:32" x14ac:dyDescent="0.25">
      <c r="A598" t="s">
        <v>1042</v>
      </c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1:32" x14ac:dyDescent="0.25">
      <c r="A599" t="s">
        <v>1043</v>
      </c>
      <c r="C599" s="26" t="s">
        <v>1047</v>
      </c>
      <c r="D599" s="26" t="s">
        <v>1047</v>
      </c>
      <c r="E599" s="26" t="s">
        <v>1048</v>
      </c>
      <c r="F599" s="26" t="s">
        <v>1049</v>
      </c>
      <c r="G599" s="26" t="s">
        <v>1050</v>
      </c>
      <c r="H599" s="26" t="s">
        <v>1049</v>
      </c>
      <c r="I599" s="26" t="s">
        <v>1051</v>
      </c>
      <c r="J599" s="26" t="s">
        <v>1052</v>
      </c>
      <c r="K599" s="26" t="s">
        <v>1053</v>
      </c>
      <c r="L599" s="26" t="s">
        <v>1054</v>
      </c>
      <c r="M599" s="26"/>
      <c r="N599" s="26"/>
      <c r="O599" s="26"/>
      <c r="P599" s="26"/>
      <c r="Q599" s="26"/>
      <c r="R599" s="38"/>
      <c r="S599" s="38"/>
      <c r="T599" s="38"/>
      <c r="U599" s="38"/>
      <c r="V599" s="38"/>
      <c r="W599" s="38"/>
      <c r="X599" s="38"/>
    </row>
    <row r="600" spans="1:32" x14ac:dyDescent="0.25">
      <c r="A600" t="s">
        <v>1055</v>
      </c>
      <c r="C600" s="26" t="s">
        <v>1057</v>
      </c>
      <c r="D600" s="26" t="s">
        <v>1057</v>
      </c>
      <c r="E600" s="26" t="s">
        <v>1058</v>
      </c>
      <c r="F600" s="26" t="s">
        <v>1059</v>
      </c>
      <c r="G600" s="26" t="s">
        <v>1060</v>
      </c>
      <c r="H600" s="26" t="s">
        <v>1061</v>
      </c>
      <c r="I600" s="26" t="s">
        <v>1062</v>
      </c>
      <c r="J600" s="26" t="s">
        <v>1063</v>
      </c>
      <c r="K600" s="26" t="s">
        <v>1062</v>
      </c>
      <c r="L600" s="26" t="s">
        <v>1063</v>
      </c>
      <c r="M600" s="26"/>
      <c r="N600" s="26"/>
      <c r="O600" s="26"/>
      <c r="P600" s="26"/>
      <c r="Q600" s="26"/>
      <c r="R600" s="38"/>
      <c r="S600" s="38"/>
      <c r="T600" s="38"/>
      <c r="U600" s="38"/>
      <c r="V600" s="38"/>
      <c r="W600" s="38"/>
      <c r="X600" s="38"/>
    </row>
    <row r="601" spans="1:32" x14ac:dyDescent="0.25">
      <c r="C601" s="26" t="s">
        <v>1065</v>
      </c>
      <c r="D601" s="26" t="s">
        <v>1066</v>
      </c>
      <c r="E601" s="26" t="s">
        <v>64</v>
      </c>
      <c r="F601" s="26" t="s">
        <v>1067</v>
      </c>
      <c r="G601" s="26" t="s">
        <v>1067</v>
      </c>
      <c r="H601" s="26" t="s">
        <v>64</v>
      </c>
      <c r="I601" s="26" t="s">
        <v>64</v>
      </c>
      <c r="J601" s="26" t="s">
        <v>64</v>
      </c>
      <c r="K601" s="26" t="s">
        <v>64</v>
      </c>
      <c r="L601" s="26" t="s">
        <v>64</v>
      </c>
      <c r="M601" s="26"/>
      <c r="N601" s="26" t="s">
        <v>1068</v>
      </c>
      <c r="O601" s="26" t="s">
        <v>1069</v>
      </c>
      <c r="P601" s="26" t="s">
        <v>1070</v>
      </c>
      <c r="Q601" s="26" t="s">
        <v>1071</v>
      </c>
      <c r="R601" s="38"/>
      <c r="S601" s="38"/>
      <c r="T601" s="38"/>
      <c r="U601" s="38"/>
      <c r="V601" s="38"/>
      <c r="W601" s="38"/>
      <c r="X601" s="38"/>
    </row>
    <row r="602" spans="1:32" x14ac:dyDescent="0.25">
      <c r="C602" s="1046">
        <v>0</v>
      </c>
      <c r="D602" s="1046">
        <v>0</v>
      </c>
      <c r="E602" s="1046">
        <v>1</v>
      </c>
      <c r="F602" s="1046">
        <v>-1</v>
      </c>
      <c r="G602" s="1046">
        <v>2</v>
      </c>
      <c r="H602" s="1046">
        <v>-2</v>
      </c>
      <c r="I602" s="1046">
        <v>3</v>
      </c>
      <c r="J602" s="1046">
        <v>-3</v>
      </c>
      <c r="K602" s="1046">
        <v>4</v>
      </c>
      <c r="L602" s="1046">
        <v>-4</v>
      </c>
      <c r="M602" s="1046"/>
      <c r="N602" s="1046" t="s">
        <v>916</v>
      </c>
      <c r="O602" s="1046" t="s">
        <v>916</v>
      </c>
      <c r="P602" s="1046" t="s">
        <v>916</v>
      </c>
      <c r="Q602" s="1046" t="s">
        <v>916</v>
      </c>
      <c r="R602" s="38"/>
      <c r="S602" s="38"/>
      <c r="T602" s="38"/>
      <c r="U602" s="38"/>
      <c r="V602" s="38"/>
      <c r="W602" s="38"/>
      <c r="X602" s="38"/>
    </row>
    <row r="603" spans="1:32" x14ac:dyDescent="0.25">
      <c r="C603" s="111" t="s">
        <v>1065</v>
      </c>
      <c r="D603" s="114" t="s">
        <v>1082</v>
      </c>
      <c r="E603" s="111" t="s">
        <v>1065</v>
      </c>
      <c r="F603" s="114" t="s">
        <v>1082</v>
      </c>
      <c r="G603" s="111" t="s">
        <v>1065</v>
      </c>
      <c r="H603" s="114" t="s">
        <v>1082</v>
      </c>
      <c r="I603" s="111" t="s">
        <v>1065</v>
      </c>
      <c r="J603" s="114" t="s">
        <v>1082</v>
      </c>
      <c r="K603" s="111" t="s">
        <v>1065</v>
      </c>
      <c r="L603" s="114" t="s">
        <v>1082</v>
      </c>
      <c r="M603" s="114" t="s">
        <v>221</v>
      </c>
      <c r="N603" s="114" t="s">
        <v>921</v>
      </c>
      <c r="O603" s="114" t="s">
        <v>921</v>
      </c>
      <c r="P603" s="114" t="s">
        <v>921</v>
      </c>
      <c r="Q603" s="114" t="s">
        <v>921</v>
      </c>
      <c r="R603" s="38"/>
      <c r="S603" s="38"/>
      <c r="T603" s="38"/>
      <c r="U603" s="38"/>
      <c r="V603" s="38"/>
      <c r="W603" s="38"/>
      <c r="X603" s="38"/>
    </row>
    <row r="604" spans="1:32" x14ac:dyDescent="0.25">
      <c r="A604" s="245" t="s">
        <v>3</v>
      </c>
      <c r="B604" s="6" t="s">
        <v>4</v>
      </c>
      <c r="C604" s="47">
        <v>10</v>
      </c>
      <c r="D604" s="47">
        <v>11</v>
      </c>
      <c r="E604" s="47">
        <v>11</v>
      </c>
      <c r="F604" s="47">
        <v>5</v>
      </c>
      <c r="G604" s="47">
        <v>2</v>
      </c>
      <c r="H604" s="47">
        <v>7</v>
      </c>
      <c r="I604" s="47"/>
      <c r="J604" s="47"/>
      <c r="K604" s="47">
        <v>1</v>
      </c>
      <c r="L604" s="47"/>
      <c r="M604" s="47">
        <f t="shared" ref="M604:M605" si="36">+C604+D604+E604+F604+G604+H604+I604+J604+K604+L604</f>
        <v>47</v>
      </c>
      <c r="N604" s="1052">
        <f t="shared" ref="N604:N610" si="37">+C604/(D604+C604)</f>
        <v>0.47619047619047616</v>
      </c>
      <c r="O604" s="1053">
        <f t="shared" ref="O604:O605" si="38">+E604/(F604+E604)</f>
        <v>0.6875</v>
      </c>
      <c r="P604" s="1053">
        <f t="shared" ref="P604:P605" si="39">+G604/(H604+G604)</f>
        <v>0.22222222222222221</v>
      </c>
      <c r="Q604" s="1054" t="e">
        <f t="shared" ref="Q604:Q605" si="40">+I604/(J604+I604)</f>
        <v>#DIV/0!</v>
      </c>
      <c r="R604" s="38"/>
      <c r="S604" s="38"/>
      <c r="T604" s="38"/>
      <c r="U604" s="38"/>
      <c r="V604" s="38"/>
      <c r="W604" s="38"/>
      <c r="X604" s="38"/>
    </row>
    <row r="605" spans="1:32" x14ac:dyDescent="0.25">
      <c r="A605" s="10" t="s">
        <v>12</v>
      </c>
      <c r="B605" s="13" t="s">
        <v>13</v>
      </c>
      <c r="C605" s="47">
        <v>2</v>
      </c>
      <c r="D605" s="47">
        <v>5</v>
      </c>
      <c r="E605" s="47">
        <v>3</v>
      </c>
      <c r="F605" s="47"/>
      <c r="G605" s="47">
        <v>1</v>
      </c>
      <c r="H605" s="47"/>
      <c r="I605" s="47"/>
      <c r="J605" s="47"/>
      <c r="K605" s="47"/>
      <c r="L605" s="47"/>
      <c r="M605" s="47">
        <f t="shared" si="36"/>
        <v>11</v>
      </c>
      <c r="N605" s="1052">
        <f t="shared" si="37"/>
        <v>0.2857142857142857</v>
      </c>
      <c r="O605" s="1053">
        <f t="shared" si="38"/>
        <v>1</v>
      </c>
      <c r="P605" s="1053">
        <f t="shared" si="39"/>
        <v>1</v>
      </c>
      <c r="Q605" s="1054" t="e">
        <f t="shared" si="40"/>
        <v>#DIV/0!</v>
      </c>
      <c r="R605" s="38"/>
      <c r="S605" s="38"/>
      <c r="T605" s="38"/>
      <c r="U605" s="38"/>
      <c r="V605" s="38"/>
      <c r="W605" s="38"/>
      <c r="X605" s="38"/>
    </row>
    <row r="606" spans="1:32" x14ac:dyDescent="0.25">
      <c r="A606" s="20" t="s">
        <v>18</v>
      </c>
      <c r="B606" s="13" t="s">
        <v>19</v>
      </c>
      <c r="C606" s="45">
        <v>26</v>
      </c>
      <c r="D606" s="45">
        <v>16</v>
      </c>
      <c r="E606" s="45">
        <v>18</v>
      </c>
      <c r="F606" s="45">
        <v>22</v>
      </c>
      <c r="G606" s="45">
        <v>14</v>
      </c>
      <c r="H606" s="45">
        <v>13</v>
      </c>
      <c r="I606" s="45">
        <v>2</v>
      </c>
      <c r="J606" s="45"/>
      <c r="K606" s="45"/>
      <c r="L606" s="45"/>
      <c r="M606" s="45">
        <f>+C606+D606+E606+F606+G606+H606+I606+J606+K606+L606</f>
        <v>111</v>
      </c>
      <c r="N606" s="1074">
        <f t="shared" si="37"/>
        <v>0.61904761904761907</v>
      </c>
      <c r="O606" s="1075">
        <f>+E606/(F606+E606)</f>
        <v>0.45</v>
      </c>
      <c r="P606" s="1075">
        <f>+G606/(H606+G606)</f>
        <v>0.51851851851851849</v>
      </c>
      <c r="Q606" s="1076">
        <f>+I606/(J606+I606)</f>
        <v>1</v>
      </c>
      <c r="R606" s="38"/>
      <c r="S606" s="38"/>
      <c r="T606" s="38"/>
      <c r="U606" s="38"/>
      <c r="V606" s="38"/>
      <c r="W606" s="38"/>
      <c r="X606" s="38"/>
    </row>
    <row r="607" spans="1:32" x14ac:dyDescent="0.25">
      <c r="A607" s="20" t="s">
        <v>27</v>
      </c>
      <c r="B607" s="13" t="s">
        <v>461</v>
      </c>
      <c r="C607" s="47">
        <v>5</v>
      </c>
      <c r="D607" s="47">
        <v>4</v>
      </c>
      <c r="E607" s="47">
        <v>9</v>
      </c>
      <c r="F607" s="47"/>
      <c r="G607" s="47">
        <v>2</v>
      </c>
      <c r="H607" s="47">
        <v>1</v>
      </c>
      <c r="I607" s="47"/>
      <c r="J607" s="47"/>
      <c r="K607" s="47"/>
      <c r="L607" s="47"/>
      <c r="M607" s="47">
        <f t="shared" ref="M607:M610" si="41">+C607+D607+E607+F607+G607+H607+I607+J607+K607+L607</f>
        <v>21</v>
      </c>
      <c r="N607" s="1052">
        <f t="shared" si="37"/>
        <v>0.55555555555555558</v>
      </c>
      <c r="O607" s="1053">
        <f t="shared" ref="O607:O610" si="42">+E607/(F607+E607)</f>
        <v>1</v>
      </c>
      <c r="P607" s="1053">
        <f t="shared" ref="P607:P610" si="43">+G607/(H607+G607)</f>
        <v>0.66666666666666663</v>
      </c>
      <c r="Q607" s="1054" t="e">
        <f t="shared" ref="Q607:Q610" si="44">+I607/(J607+I607)</f>
        <v>#DIV/0!</v>
      </c>
      <c r="R607" s="38"/>
      <c r="S607" s="38"/>
      <c r="T607" s="38"/>
      <c r="U607" s="38"/>
      <c r="V607" s="38"/>
      <c r="W607" s="38"/>
      <c r="X607" s="38"/>
    </row>
    <row r="608" spans="1:32" x14ac:dyDescent="0.25">
      <c r="A608" s="7" t="s">
        <v>466</v>
      </c>
      <c r="B608" s="13" t="s">
        <v>30</v>
      </c>
      <c r="C608" s="45">
        <v>19</v>
      </c>
      <c r="D608" s="45">
        <v>14</v>
      </c>
      <c r="E608" s="45">
        <v>24</v>
      </c>
      <c r="F608" s="45">
        <v>17</v>
      </c>
      <c r="G608" s="45">
        <v>4</v>
      </c>
      <c r="H608" s="45">
        <v>3</v>
      </c>
      <c r="I608" s="45"/>
      <c r="J608" s="45"/>
      <c r="K608" s="45"/>
      <c r="L608" s="45"/>
      <c r="M608" s="45">
        <f t="shared" si="41"/>
        <v>81</v>
      </c>
      <c r="N608" s="1074">
        <f t="shared" si="37"/>
        <v>0.5757575757575758</v>
      </c>
      <c r="O608" s="1075">
        <f t="shared" si="42"/>
        <v>0.58536585365853655</v>
      </c>
      <c r="P608" s="1075">
        <f t="shared" si="43"/>
        <v>0.5714285714285714</v>
      </c>
      <c r="Q608" s="1076" t="e">
        <f t="shared" si="44"/>
        <v>#DIV/0!</v>
      </c>
      <c r="R608" s="38"/>
      <c r="S608" s="38"/>
      <c r="T608" s="38"/>
      <c r="U608" s="38"/>
      <c r="V608" s="38"/>
      <c r="W608" s="38"/>
      <c r="X608" s="38"/>
    </row>
    <row r="609" spans="1:59" x14ac:dyDescent="0.25">
      <c r="A609" s="19" t="s">
        <v>44</v>
      </c>
      <c r="B609" s="13" t="s">
        <v>45</v>
      </c>
      <c r="C609" s="47">
        <v>5</v>
      </c>
      <c r="D609" s="47">
        <v>2</v>
      </c>
      <c r="E609" s="47">
        <v>5</v>
      </c>
      <c r="F609" s="47">
        <v>1</v>
      </c>
      <c r="G609" s="47">
        <v>3</v>
      </c>
      <c r="H609" s="47">
        <v>1</v>
      </c>
      <c r="I609" s="47"/>
      <c r="J609" s="47"/>
      <c r="K609" s="47"/>
      <c r="L609" s="47"/>
      <c r="M609" s="47">
        <f t="shared" si="41"/>
        <v>17</v>
      </c>
      <c r="N609" s="1052">
        <f t="shared" si="37"/>
        <v>0.7142857142857143</v>
      </c>
      <c r="O609" s="1053">
        <f t="shared" si="42"/>
        <v>0.83333333333333337</v>
      </c>
      <c r="P609" s="1053">
        <f t="shared" si="43"/>
        <v>0.75</v>
      </c>
      <c r="Q609" s="1054" t="e">
        <f t="shared" si="44"/>
        <v>#DIV/0!</v>
      </c>
      <c r="R609" s="38"/>
      <c r="S609" s="38"/>
      <c r="T609" s="38"/>
      <c r="U609" s="38"/>
      <c r="V609" s="38"/>
      <c r="W609" s="38"/>
      <c r="X609" s="38"/>
    </row>
    <row r="610" spans="1:59" x14ac:dyDescent="0.25">
      <c r="A610" s="17" t="s">
        <v>46</v>
      </c>
      <c r="B610" s="11" t="s">
        <v>47</v>
      </c>
      <c r="C610" s="45">
        <v>7</v>
      </c>
      <c r="D610" s="45"/>
      <c r="E610" s="45">
        <v>6</v>
      </c>
      <c r="F610" s="45">
        <v>6</v>
      </c>
      <c r="G610" s="45"/>
      <c r="H610" s="45"/>
      <c r="I610" s="45"/>
      <c r="J610" s="45"/>
      <c r="K610" s="45"/>
      <c r="L610" s="45"/>
      <c r="M610" s="45">
        <f t="shared" si="41"/>
        <v>19</v>
      </c>
      <c r="N610" s="1074">
        <f t="shared" si="37"/>
        <v>1</v>
      </c>
      <c r="O610" s="1075">
        <f t="shared" si="42"/>
        <v>0.5</v>
      </c>
      <c r="P610" s="1075" t="e">
        <f t="shared" si="43"/>
        <v>#DIV/0!</v>
      </c>
      <c r="Q610" s="1076" t="e">
        <f t="shared" si="44"/>
        <v>#DIV/0!</v>
      </c>
      <c r="R610" s="38"/>
      <c r="S610" s="38"/>
      <c r="T610" s="38"/>
      <c r="U610" s="38"/>
      <c r="V610" s="38"/>
      <c r="W610" s="38"/>
      <c r="X610" s="38"/>
    </row>
    <row r="611" spans="1:59" x14ac:dyDescent="0.25"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1:59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987"/>
      <c r="P612" s="987"/>
      <c r="Q612" s="987"/>
      <c r="R612" s="987"/>
      <c r="S612" s="987"/>
      <c r="T612" s="987"/>
      <c r="U612" s="987"/>
      <c r="V612" s="987"/>
      <c r="W612" s="987"/>
      <c r="X612" s="987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</row>
    <row r="613" spans="1:59" x14ac:dyDescent="0.25"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1:59" x14ac:dyDescent="0.25">
      <c r="A614" t="s">
        <v>1112</v>
      </c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1:59" x14ac:dyDescent="0.25"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1:59" x14ac:dyDescent="0.25">
      <c r="A616" t="s">
        <v>1091</v>
      </c>
      <c r="F616" t="s">
        <v>1094</v>
      </c>
    </row>
    <row r="617" spans="1:59" ht="15.75" thickBot="1" x14ac:dyDescent="0.3">
      <c r="A617" t="s">
        <v>1042</v>
      </c>
      <c r="F617" t="s">
        <v>1042</v>
      </c>
      <c r="K617" t="s">
        <v>1096</v>
      </c>
      <c r="U617" t="s">
        <v>1100</v>
      </c>
      <c r="AA617" s="26"/>
      <c r="AB617" s="26"/>
      <c r="AC617" s="38"/>
      <c r="AE617" t="s">
        <v>1103</v>
      </c>
      <c r="AH617" s="26"/>
      <c r="AI617" s="26"/>
      <c r="AJ617" s="26"/>
      <c r="AM617" t="s">
        <v>1107</v>
      </c>
      <c r="AP617" s="26"/>
      <c r="AQ617" s="26"/>
      <c r="AR617" s="26"/>
      <c r="AS617" s="26"/>
      <c r="AT617" s="26"/>
      <c r="AW617" t="s">
        <v>911</v>
      </c>
    </row>
    <row r="618" spans="1:59" x14ac:dyDescent="0.25">
      <c r="A618" t="s">
        <v>1043</v>
      </c>
      <c r="C618" s="1036" t="s">
        <v>115</v>
      </c>
      <c r="D618" s="934" t="s">
        <v>63</v>
      </c>
      <c r="F618" t="s">
        <v>1043</v>
      </c>
      <c r="H618" s="1099" t="s">
        <v>231</v>
      </c>
      <c r="I618" s="934" t="s">
        <v>231</v>
      </c>
      <c r="K618" t="s">
        <v>1043</v>
      </c>
      <c r="M618" s="1035" t="s">
        <v>1044</v>
      </c>
      <c r="N618" s="1036" t="s">
        <v>115</v>
      </c>
      <c r="O618" s="1011" t="s">
        <v>1045</v>
      </c>
      <c r="P618" s="1037" t="s">
        <v>231</v>
      </c>
      <c r="Q618" s="995" t="s">
        <v>1045</v>
      </c>
      <c r="R618" s="1038" t="s">
        <v>1046</v>
      </c>
      <c r="S618" s="1101" t="s">
        <v>1097</v>
      </c>
      <c r="U618" t="s">
        <v>1101</v>
      </c>
      <c r="W618" s="1011"/>
      <c r="X618" s="1011"/>
      <c r="Y618" s="1011"/>
      <c r="Z618" s="70" t="s">
        <v>1048</v>
      </c>
      <c r="AA618" s="70" t="s">
        <v>1049</v>
      </c>
      <c r="AB618" s="1112"/>
      <c r="AC618" s="1113" t="s">
        <v>916</v>
      </c>
      <c r="AE618" t="s">
        <v>1043</v>
      </c>
      <c r="AG618" s="1124" t="s">
        <v>1046</v>
      </c>
      <c r="AH618" s="1125" t="s">
        <v>878</v>
      </c>
      <c r="AI618" s="1126" t="s">
        <v>878</v>
      </c>
      <c r="AJ618" s="1127" t="s">
        <v>880</v>
      </c>
      <c r="AK618" s="1127" t="s">
        <v>915</v>
      </c>
      <c r="AM618" t="s">
        <v>1043</v>
      </c>
      <c r="AO618" s="1038" t="s">
        <v>1046</v>
      </c>
      <c r="AP618" s="26"/>
      <c r="AQ618" s="1036"/>
      <c r="AR618" s="1036"/>
      <c r="AS618" s="1011"/>
      <c r="AT618" s="1011"/>
      <c r="AU618" s="934" t="s">
        <v>1108</v>
      </c>
      <c r="AW618" t="s">
        <v>912</v>
      </c>
      <c r="AY618" s="926" t="s">
        <v>115</v>
      </c>
      <c r="AZ618" s="927" t="s">
        <v>913</v>
      </c>
      <c r="BA618" s="928" t="s">
        <v>231</v>
      </c>
      <c r="BB618" s="929" t="s">
        <v>914</v>
      </c>
      <c r="BC618" s="930" t="s">
        <v>915</v>
      </c>
      <c r="BD618" s="931" t="s">
        <v>895</v>
      </c>
      <c r="BE618" s="932" t="s">
        <v>916</v>
      </c>
      <c r="BF618" s="933" t="s">
        <v>917</v>
      </c>
      <c r="BG618" s="934" t="s">
        <v>917</v>
      </c>
    </row>
    <row r="619" spans="1:59" x14ac:dyDescent="0.25">
      <c r="A619" t="s">
        <v>1092</v>
      </c>
      <c r="C619" s="1039" t="s">
        <v>64</v>
      </c>
      <c r="D619" s="113" t="s">
        <v>64</v>
      </c>
      <c r="F619" t="s">
        <v>1055</v>
      </c>
      <c r="H619" s="1021"/>
      <c r="I619" s="113" t="s">
        <v>1095</v>
      </c>
      <c r="K619" t="s">
        <v>1092</v>
      </c>
      <c r="M619" s="1021" t="s">
        <v>926</v>
      </c>
      <c r="N619" s="1039" t="s">
        <v>64</v>
      </c>
      <c r="O619" s="1021" t="s">
        <v>1056</v>
      </c>
      <c r="P619" s="113"/>
      <c r="Q619" s="73" t="s">
        <v>1056</v>
      </c>
      <c r="R619" s="1040" t="s">
        <v>231</v>
      </c>
      <c r="S619" s="113" t="s">
        <v>1098</v>
      </c>
      <c r="W619" s="1021"/>
      <c r="X619" s="1021"/>
      <c r="Y619" s="1021"/>
      <c r="Z619" s="1043" t="s">
        <v>1058</v>
      </c>
      <c r="AA619" s="1043" t="s">
        <v>1059</v>
      </c>
      <c r="AB619" s="1114"/>
      <c r="AC619" s="1115" t="s">
        <v>921</v>
      </c>
      <c r="AE619" t="s">
        <v>1092</v>
      </c>
      <c r="AG619" s="1128" t="s">
        <v>231</v>
      </c>
      <c r="AH619" s="1043" t="s">
        <v>1079</v>
      </c>
      <c r="AI619" s="1129" t="s">
        <v>1080</v>
      </c>
      <c r="AJ619" s="1130" t="s">
        <v>1081</v>
      </c>
      <c r="AK619" s="1045" t="s">
        <v>920</v>
      </c>
      <c r="AM619" t="s">
        <v>1092</v>
      </c>
      <c r="AO619" s="1040" t="s">
        <v>231</v>
      </c>
      <c r="AP619" s="26"/>
      <c r="AQ619" s="1042" t="s">
        <v>1083</v>
      </c>
      <c r="AR619" s="1042" t="s">
        <v>1084</v>
      </c>
      <c r="AS619" s="1042" t="s">
        <v>1085</v>
      </c>
      <c r="AT619" s="1039" t="s">
        <v>1086</v>
      </c>
      <c r="AU619" s="1114" t="s">
        <v>1109</v>
      </c>
      <c r="AY619" s="935" t="s">
        <v>64</v>
      </c>
      <c r="AZ619" s="936" t="s">
        <v>231</v>
      </c>
      <c r="BA619" s="937" t="s">
        <v>918</v>
      </c>
      <c r="BB619" s="938" t="s">
        <v>919</v>
      </c>
      <c r="BC619" s="939" t="s">
        <v>920</v>
      </c>
      <c r="BD619" s="940" t="s">
        <v>221</v>
      </c>
      <c r="BE619" s="941" t="s">
        <v>921</v>
      </c>
      <c r="BF619" s="197" t="s">
        <v>922</v>
      </c>
      <c r="BG619" s="113" t="s">
        <v>918</v>
      </c>
    </row>
    <row r="620" spans="1:59" x14ac:dyDescent="0.25">
      <c r="C620" s="1039"/>
      <c r="D620" s="113" t="s">
        <v>918</v>
      </c>
      <c r="H620" s="1021"/>
      <c r="I620" s="113" t="s">
        <v>918</v>
      </c>
      <c r="M620" s="1021"/>
      <c r="N620" s="1039"/>
      <c r="O620" s="1021"/>
      <c r="P620" s="113"/>
      <c r="Q620" s="73" t="s">
        <v>1028</v>
      </c>
      <c r="R620" s="1041" t="s">
        <v>1064</v>
      </c>
      <c r="S620" s="113" t="s">
        <v>1099</v>
      </c>
      <c r="W620" s="1021"/>
      <c r="X620" s="1021"/>
      <c r="Y620" s="1021"/>
      <c r="Z620" s="1043" t="s">
        <v>269</v>
      </c>
      <c r="AA620" s="1043" t="s">
        <v>269</v>
      </c>
      <c r="AB620" s="1114" t="s">
        <v>1069</v>
      </c>
      <c r="AC620" s="1115" t="s">
        <v>1102</v>
      </c>
      <c r="AG620" s="1131" t="s">
        <v>1064</v>
      </c>
      <c r="AH620" s="1043" t="s">
        <v>1104</v>
      </c>
      <c r="AI620" s="1044" t="s">
        <v>1104</v>
      </c>
      <c r="AJ620" s="1130" t="s">
        <v>1104</v>
      </c>
      <c r="AK620" s="1045" t="s">
        <v>918</v>
      </c>
      <c r="AO620" s="1041" t="s">
        <v>1064</v>
      </c>
      <c r="AP620" s="26"/>
      <c r="AQ620" s="1042" t="s">
        <v>211</v>
      </c>
      <c r="AR620" s="1042" t="s">
        <v>211</v>
      </c>
      <c r="AS620" s="1042" t="s">
        <v>269</v>
      </c>
      <c r="AT620" s="1039" t="s">
        <v>1087</v>
      </c>
      <c r="AU620" s="1117" t="s">
        <v>921</v>
      </c>
      <c r="AY620" s="935" t="s">
        <v>918</v>
      </c>
      <c r="AZ620" s="942" t="s">
        <v>923</v>
      </c>
      <c r="BA620" s="937" t="s">
        <v>924</v>
      </c>
      <c r="BB620" s="938" t="s">
        <v>925</v>
      </c>
      <c r="BC620" s="939" t="s">
        <v>918</v>
      </c>
      <c r="BD620" s="940" t="s">
        <v>926</v>
      </c>
      <c r="BE620" s="941" t="s">
        <v>211</v>
      </c>
      <c r="BF620" s="197" t="s">
        <v>927</v>
      </c>
      <c r="BG620" s="113"/>
    </row>
    <row r="621" spans="1:59" x14ac:dyDescent="0.25">
      <c r="C621" s="1042" t="s">
        <v>1072</v>
      </c>
      <c r="D621" s="952">
        <v>42602</v>
      </c>
      <c r="H621" s="1043" t="s">
        <v>1074</v>
      </c>
      <c r="I621" s="952">
        <v>42602</v>
      </c>
      <c r="M621" s="1021"/>
      <c r="N621" s="1042" t="s">
        <v>1072</v>
      </c>
      <c r="O621" s="1043" t="s">
        <v>1073</v>
      </c>
      <c r="P621" s="1044" t="s">
        <v>1074</v>
      </c>
      <c r="Q621" s="1045" t="s">
        <v>1075</v>
      </c>
      <c r="R621" s="1045" t="s">
        <v>1076</v>
      </c>
      <c r="S621" s="1044"/>
      <c r="W621" s="1116" t="s">
        <v>878</v>
      </c>
      <c r="X621" s="1116" t="s">
        <v>878</v>
      </c>
      <c r="Y621" s="1116" t="s">
        <v>880</v>
      </c>
      <c r="Z621" s="1116">
        <v>1</v>
      </c>
      <c r="AA621" s="1116">
        <v>-1</v>
      </c>
      <c r="AB621" s="1117" t="s">
        <v>916</v>
      </c>
      <c r="AC621" s="1115" t="s">
        <v>918</v>
      </c>
      <c r="AG621" s="1129"/>
      <c r="AH621" s="1043" t="s">
        <v>1105</v>
      </c>
      <c r="AI621" s="1044" t="s">
        <v>1105</v>
      </c>
      <c r="AJ621" s="1130" t="s">
        <v>1105</v>
      </c>
      <c r="AK621" s="1045" t="s">
        <v>929</v>
      </c>
      <c r="AO621" s="1045" t="s">
        <v>1076</v>
      </c>
      <c r="AP621" s="111"/>
      <c r="AQ621" s="1042" t="s">
        <v>1088</v>
      </c>
      <c r="AR621" s="1042" t="s">
        <v>1088</v>
      </c>
      <c r="AS621" s="1042" t="s">
        <v>210</v>
      </c>
      <c r="AT621" s="1042" t="s">
        <v>1089</v>
      </c>
      <c r="AU621" s="1117" t="s">
        <v>211</v>
      </c>
      <c r="AY621" s="943">
        <v>42602</v>
      </c>
      <c r="AZ621" s="942" t="s">
        <v>928</v>
      </c>
      <c r="BA621" s="944">
        <v>42602</v>
      </c>
      <c r="BB621" s="945">
        <v>42602</v>
      </c>
      <c r="BC621" s="939" t="s">
        <v>929</v>
      </c>
      <c r="BD621" s="940" t="s">
        <v>930</v>
      </c>
      <c r="BE621" s="941" t="s">
        <v>918</v>
      </c>
      <c r="BF621" s="197"/>
      <c r="BG621" s="113"/>
    </row>
    <row r="622" spans="1:59" ht="15.75" thickBot="1" x14ac:dyDescent="0.3">
      <c r="A622" s="9" t="s">
        <v>931</v>
      </c>
      <c r="B622" s="1095" t="s">
        <v>2</v>
      </c>
      <c r="C622" s="1096"/>
      <c r="D622" s="67"/>
      <c r="F622" s="9" t="s">
        <v>931</v>
      </c>
      <c r="G622" s="1095" t="s">
        <v>2</v>
      </c>
      <c r="H622" s="1090" t="s">
        <v>1077</v>
      </c>
      <c r="I622" s="67"/>
      <c r="K622" s="9" t="s">
        <v>931</v>
      </c>
      <c r="L622" s="1095" t="s">
        <v>2</v>
      </c>
      <c r="M622" s="1102"/>
      <c r="N622" s="1102"/>
      <c r="O622" s="1102"/>
      <c r="P622" s="1103" t="s">
        <v>1077</v>
      </c>
      <c r="Q622" s="1104"/>
      <c r="R622" s="1105" t="s">
        <v>1078</v>
      </c>
      <c r="S622" s="1106"/>
      <c r="U622" s="486" t="s">
        <v>931</v>
      </c>
      <c r="V622" s="486" t="s">
        <v>2</v>
      </c>
      <c r="W622" s="1043" t="s">
        <v>1079</v>
      </c>
      <c r="X622" s="1116" t="s">
        <v>1080</v>
      </c>
      <c r="Y622" s="1043" t="s">
        <v>1081</v>
      </c>
      <c r="Z622" s="1116" t="s">
        <v>1065</v>
      </c>
      <c r="AA622" s="1043" t="s">
        <v>1082</v>
      </c>
      <c r="AB622" s="1118" t="s">
        <v>921</v>
      </c>
      <c r="AC622" s="1119" t="s">
        <v>924</v>
      </c>
      <c r="AG622" s="1129"/>
      <c r="AH622" s="1116" t="s">
        <v>1106</v>
      </c>
      <c r="AI622" s="1129" t="s">
        <v>1106</v>
      </c>
      <c r="AJ622" s="1045" t="s">
        <v>1106</v>
      </c>
      <c r="AK622" s="1045" t="s">
        <v>924</v>
      </c>
      <c r="AO622" s="155" t="s">
        <v>1078</v>
      </c>
      <c r="AP622" s="114" t="s">
        <v>221</v>
      </c>
      <c r="AQ622" s="1042" t="s">
        <v>1079</v>
      </c>
      <c r="AR622" s="1042" t="s">
        <v>1080</v>
      </c>
      <c r="AS622" s="1042" t="s">
        <v>211</v>
      </c>
      <c r="AT622" s="1042" t="s">
        <v>1090</v>
      </c>
      <c r="AU622" s="1117" t="s">
        <v>918</v>
      </c>
      <c r="AW622" s="486" t="s">
        <v>931</v>
      </c>
      <c r="AX622" s="487" t="s">
        <v>2</v>
      </c>
      <c r="AY622" s="935" t="s">
        <v>924</v>
      </c>
      <c r="AZ622" s="946">
        <v>42602</v>
      </c>
      <c r="BA622" s="947"/>
      <c r="BB622" s="938" t="s">
        <v>924</v>
      </c>
      <c r="BC622" s="948">
        <v>42602</v>
      </c>
      <c r="BD622" s="949">
        <v>42014</v>
      </c>
      <c r="BE622" s="950">
        <v>42602</v>
      </c>
      <c r="BF622" s="951">
        <v>42602</v>
      </c>
      <c r="BG622" s="952">
        <v>42602</v>
      </c>
    </row>
    <row r="623" spans="1:59" x14ac:dyDescent="0.25">
      <c r="A623" s="245" t="s">
        <v>3</v>
      </c>
      <c r="B623" s="6" t="s">
        <v>4</v>
      </c>
      <c r="C623" s="144">
        <v>6.166666666666667</v>
      </c>
      <c r="D623" s="4">
        <v>50</v>
      </c>
      <c r="F623" s="245" t="s">
        <v>3</v>
      </c>
      <c r="G623" s="6" t="s">
        <v>4</v>
      </c>
      <c r="H623" s="1064">
        <v>1.333333333333333</v>
      </c>
      <c r="I623" s="4">
        <v>9</v>
      </c>
      <c r="K623" s="245" t="s">
        <v>3</v>
      </c>
      <c r="L623" s="6" t="s">
        <v>4</v>
      </c>
      <c r="M623" s="47"/>
      <c r="N623" s="144">
        <v>6.166666666666667</v>
      </c>
      <c r="O623" s="136">
        <v>7.5</v>
      </c>
      <c r="P623" s="1064">
        <v>1.333333333333333</v>
      </c>
      <c r="Q623" s="1061">
        <v>3</v>
      </c>
      <c r="R623" s="1062">
        <v>3.9999999999999991</v>
      </c>
      <c r="S623" s="47">
        <v>10</v>
      </c>
      <c r="U623" s="245" t="s">
        <v>3</v>
      </c>
      <c r="V623" s="6" t="s">
        <v>4</v>
      </c>
      <c r="W623" s="47">
        <v>24</v>
      </c>
      <c r="X623" s="47">
        <v>23</v>
      </c>
      <c r="Y623" s="229">
        <v>1.0434782608695652</v>
      </c>
      <c r="Z623" s="47">
        <v>11</v>
      </c>
      <c r="AA623" s="47">
        <v>5</v>
      </c>
      <c r="AB623" s="1052">
        <v>0.6875</v>
      </c>
      <c r="AC623" s="44">
        <v>15</v>
      </c>
      <c r="AE623" s="245" t="s">
        <v>3</v>
      </c>
      <c r="AF623" s="6" t="s">
        <v>4</v>
      </c>
      <c r="AG623" s="1062">
        <v>3.9999999999999991</v>
      </c>
      <c r="AH623" s="47">
        <v>24</v>
      </c>
      <c r="AI623" s="47">
        <v>23</v>
      </c>
      <c r="AJ623" s="229">
        <v>1.0434782608695652</v>
      </c>
      <c r="AK623" s="4">
        <v>74</v>
      </c>
      <c r="AM623" s="245" t="s">
        <v>3</v>
      </c>
      <c r="AN623" s="6" t="s">
        <v>4</v>
      </c>
      <c r="AO623" s="1062">
        <v>3.9999999999999991</v>
      </c>
      <c r="AP623" s="47">
        <v>47</v>
      </c>
      <c r="AQ623" s="47">
        <v>19</v>
      </c>
      <c r="AR623" s="47">
        <v>-19</v>
      </c>
      <c r="AS623" s="47">
        <v>0</v>
      </c>
      <c r="AT623" s="229">
        <v>1</v>
      </c>
      <c r="AU623" s="4">
        <v>57</v>
      </c>
      <c r="AW623" s="245" t="s">
        <v>3</v>
      </c>
      <c r="AX623" s="6" t="s">
        <v>4</v>
      </c>
      <c r="AY623" s="249">
        <v>50</v>
      </c>
      <c r="AZ623" s="4">
        <v>9</v>
      </c>
      <c r="BA623" s="953">
        <v>10</v>
      </c>
      <c r="BB623" s="954">
        <v>15</v>
      </c>
      <c r="BC623" s="955">
        <v>74</v>
      </c>
      <c r="BD623" s="956">
        <v>47</v>
      </c>
      <c r="BE623" s="957">
        <v>57</v>
      </c>
      <c r="BF623" s="183">
        <v>35.833333333333336</v>
      </c>
      <c r="BG623" s="586">
        <v>26</v>
      </c>
    </row>
    <row r="624" spans="1:59" x14ac:dyDescent="0.25">
      <c r="A624" s="10" t="s">
        <v>12</v>
      </c>
      <c r="B624" s="13" t="s">
        <v>13</v>
      </c>
      <c r="C624" s="156">
        <v>6.666666666666667</v>
      </c>
      <c r="D624" s="4">
        <v>62</v>
      </c>
      <c r="F624" s="10" t="s">
        <v>12</v>
      </c>
      <c r="G624" s="13" t="s">
        <v>13</v>
      </c>
      <c r="H624" s="1064">
        <v>0.33333333333333304</v>
      </c>
      <c r="I624" s="4">
        <v>53</v>
      </c>
      <c r="K624" s="10" t="s">
        <v>12</v>
      </c>
      <c r="L624" s="13" t="s">
        <v>13</v>
      </c>
      <c r="M624" s="47"/>
      <c r="N624" s="156">
        <v>6.666666666666667</v>
      </c>
      <c r="O624" s="136">
        <v>7</v>
      </c>
      <c r="P624" s="1064">
        <v>0.33333333333333304</v>
      </c>
      <c r="Q624" s="1061">
        <v>4</v>
      </c>
      <c r="R624" s="1062">
        <v>1.3333333333333321</v>
      </c>
      <c r="S624" s="47">
        <v>51</v>
      </c>
      <c r="U624" s="10" t="s">
        <v>12</v>
      </c>
      <c r="V624" s="13" t="s">
        <v>13</v>
      </c>
      <c r="W624" s="47">
        <v>6</v>
      </c>
      <c r="X624" s="47">
        <v>9</v>
      </c>
      <c r="Y624" s="229">
        <v>0.66666666666666663</v>
      </c>
      <c r="Z624" s="47">
        <v>3</v>
      </c>
      <c r="AA624" s="47"/>
      <c r="AB624" s="1052">
        <v>1</v>
      </c>
      <c r="AC624" s="44">
        <v>1</v>
      </c>
      <c r="AE624" s="10" t="s">
        <v>12</v>
      </c>
      <c r="AF624" s="13" t="s">
        <v>13</v>
      </c>
      <c r="AG624" s="1062">
        <v>1.3333333333333321</v>
      </c>
      <c r="AH624" s="47">
        <v>6</v>
      </c>
      <c r="AI624" s="47">
        <v>9</v>
      </c>
      <c r="AJ624" s="229">
        <v>0.66666666666666663</v>
      </c>
      <c r="AK624" s="4">
        <v>105</v>
      </c>
      <c r="AM624" s="10" t="s">
        <v>12</v>
      </c>
      <c r="AN624" s="13" t="s">
        <v>13</v>
      </c>
      <c r="AO624" s="1062">
        <v>1.3333333333333321</v>
      </c>
      <c r="AP624" s="47">
        <v>11</v>
      </c>
      <c r="AQ624" s="47">
        <v>5</v>
      </c>
      <c r="AR624" s="47">
        <v>0</v>
      </c>
      <c r="AS624" s="47">
        <v>5</v>
      </c>
      <c r="AT624" s="229" t="e">
        <v>#DIV/0!</v>
      </c>
      <c r="AU624" s="4">
        <v>1</v>
      </c>
      <c r="AW624" s="10" t="s">
        <v>12</v>
      </c>
      <c r="AX624" s="13" t="s">
        <v>13</v>
      </c>
      <c r="AY624" s="249">
        <v>62</v>
      </c>
      <c r="AZ624" s="4">
        <v>53</v>
      </c>
      <c r="BA624" s="953">
        <v>51</v>
      </c>
      <c r="BB624" s="954">
        <v>1</v>
      </c>
      <c r="BC624" s="955">
        <v>105</v>
      </c>
      <c r="BD624" s="956">
        <v>11</v>
      </c>
      <c r="BE624" s="957">
        <v>1</v>
      </c>
      <c r="BF624" s="183">
        <v>52.833333333333336</v>
      </c>
      <c r="BG624" s="586">
        <v>47</v>
      </c>
    </row>
    <row r="625" spans="1:59" x14ac:dyDescent="0.25">
      <c r="A625" s="20" t="s">
        <v>18</v>
      </c>
      <c r="B625" s="13" t="s">
        <v>19</v>
      </c>
      <c r="C625" s="416">
        <v>5.7443999999999997</v>
      </c>
      <c r="D625" s="45">
        <v>28</v>
      </c>
      <c r="F625" s="20" t="s">
        <v>18</v>
      </c>
      <c r="G625" s="13" t="s">
        <v>19</v>
      </c>
      <c r="H625" s="1070">
        <v>0.70000000000000018</v>
      </c>
      <c r="I625" s="45">
        <v>27</v>
      </c>
      <c r="K625" s="20" t="s">
        <v>18</v>
      </c>
      <c r="L625" s="13" t="s">
        <v>19</v>
      </c>
      <c r="M625" s="45">
        <v>1</v>
      </c>
      <c r="N625" s="416">
        <v>5.7443999999999997</v>
      </c>
      <c r="O625" s="1077">
        <v>6.4443999999999999</v>
      </c>
      <c r="P625" s="1070">
        <f>+O625-N625</f>
        <v>0.70000000000000018</v>
      </c>
      <c r="Q625" s="1071">
        <v>5</v>
      </c>
      <c r="R625" s="1072">
        <f>+P625*Q625</f>
        <v>3.5000000000000009</v>
      </c>
      <c r="S625" s="45">
        <v>16</v>
      </c>
      <c r="U625" s="20" t="s">
        <v>18</v>
      </c>
      <c r="V625" s="13" t="s">
        <v>19</v>
      </c>
      <c r="W625" s="45">
        <v>60</v>
      </c>
      <c r="X625" s="45">
        <v>51</v>
      </c>
      <c r="Y625" s="959">
        <v>1.1764705882352942</v>
      </c>
      <c r="Z625" s="45">
        <v>18</v>
      </c>
      <c r="AA625" s="45">
        <v>22</v>
      </c>
      <c r="AB625" s="1074">
        <v>0.45</v>
      </c>
      <c r="AC625" s="45">
        <v>71</v>
      </c>
      <c r="AE625" s="20" t="s">
        <v>18</v>
      </c>
      <c r="AF625" s="13" t="s">
        <v>19</v>
      </c>
      <c r="AG625" s="1072">
        <v>3.5000000000000009</v>
      </c>
      <c r="AH625" s="45">
        <v>60</v>
      </c>
      <c r="AI625" s="45">
        <v>51</v>
      </c>
      <c r="AJ625" s="959">
        <v>1.1764705882352942</v>
      </c>
      <c r="AK625" s="45">
        <v>70</v>
      </c>
      <c r="AM625" s="20" t="s">
        <v>18</v>
      </c>
      <c r="AN625" s="13" t="s">
        <v>19</v>
      </c>
      <c r="AO625" s="1072">
        <v>3.5000000000000009</v>
      </c>
      <c r="AP625" s="45">
        <v>111</v>
      </c>
      <c r="AQ625" s="45">
        <v>52</v>
      </c>
      <c r="AR625" s="45">
        <v>-48</v>
      </c>
      <c r="AS625" s="45">
        <v>4</v>
      </c>
      <c r="AT625" s="959">
        <v>1.0833333333333333</v>
      </c>
      <c r="AU625" s="45">
        <v>56</v>
      </c>
      <c r="AW625" s="20" t="s">
        <v>18</v>
      </c>
      <c r="AX625" s="13" t="s">
        <v>19</v>
      </c>
      <c r="AY625" s="45">
        <v>28</v>
      </c>
      <c r="AZ625" s="45">
        <v>27</v>
      </c>
      <c r="BA625" s="45">
        <v>16</v>
      </c>
      <c r="BB625" s="45">
        <v>71</v>
      </c>
      <c r="BC625" s="45">
        <v>70</v>
      </c>
      <c r="BD625" s="45">
        <v>111</v>
      </c>
      <c r="BE625" s="45">
        <v>56</v>
      </c>
      <c r="BF625" s="959">
        <v>53.166666666666664</v>
      </c>
      <c r="BG625" s="960">
        <v>48</v>
      </c>
    </row>
    <row r="626" spans="1:59" x14ac:dyDescent="0.25">
      <c r="A626" s="20" t="s">
        <v>27</v>
      </c>
      <c r="B626" s="13" t="s">
        <v>461</v>
      </c>
      <c r="C626" s="144">
        <v>5.333333333333333</v>
      </c>
      <c r="D626" s="4">
        <v>17</v>
      </c>
      <c r="F626" s="20" t="s">
        <v>27</v>
      </c>
      <c r="G626" s="13" t="s">
        <v>461</v>
      </c>
      <c r="H626" s="1064">
        <v>1.444466666666667</v>
      </c>
      <c r="I626" s="4">
        <v>5</v>
      </c>
      <c r="K626" s="20" t="s">
        <v>27</v>
      </c>
      <c r="L626" s="13" t="s">
        <v>461</v>
      </c>
      <c r="M626" s="47"/>
      <c r="N626" s="144">
        <v>5.333333333333333</v>
      </c>
      <c r="O626" s="136">
        <v>6.7778</v>
      </c>
      <c r="P626" s="1064">
        <v>1.444466666666667</v>
      </c>
      <c r="Q626" s="1061">
        <v>4</v>
      </c>
      <c r="R626" s="1062">
        <v>5.777866666666668</v>
      </c>
      <c r="S626" s="47">
        <v>3</v>
      </c>
      <c r="U626" s="20" t="s">
        <v>27</v>
      </c>
      <c r="V626" s="13" t="s">
        <v>461</v>
      </c>
      <c r="W626" s="47">
        <v>16</v>
      </c>
      <c r="X626" s="47">
        <v>5</v>
      </c>
      <c r="Y626" s="229">
        <v>3.2</v>
      </c>
      <c r="Z626" s="47">
        <v>9</v>
      </c>
      <c r="AA626" s="47"/>
      <c r="AB626" s="1052">
        <v>1</v>
      </c>
      <c r="AC626" s="44">
        <v>1</v>
      </c>
      <c r="AE626" s="20" t="s">
        <v>27</v>
      </c>
      <c r="AF626" s="13" t="s">
        <v>461</v>
      </c>
      <c r="AG626" s="1062">
        <v>5.777866666666668</v>
      </c>
      <c r="AH626" s="47">
        <v>16</v>
      </c>
      <c r="AI626" s="47">
        <v>5</v>
      </c>
      <c r="AJ626" s="229">
        <v>3.2</v>
      </c>
      <c r="AK626" s="4">
        <v>19</v>
      </c>
      <c r="AM626" s="20" t="s">
        <v>27</v>
      </c>
      <c r="AN626" s="13" t="s">
        <v>461</v>
      </c>
      <c r="AO626" s="1062">
        <v>5.777866666666668</v>
      </c>
      <c r="AP626" s="47">
        <v>21</v>
      </c>
      <c r="AQ626" s="47">
        <v>13</v>
      </c>
      <c r="AR626" s="47">
        <v>-2</v>
      </c>
      <c r="AS626" s="47">
        <v>11</v>
      </c>
      <c r="AT626" s="229">
        <v>6.5</v>
      </c>
      <c r="AU626" s="4">
        <v>3</v>
      </c>
      <c r="AW626" s="20" t="s">
        <v>27</v>
      </c>
      <c r="AX626" s="13" t="s">
        <v>461</v>
      </c>
      <c r="AY626" s="249">
        <v>17</v>
      </c>
      <c r="AZ626" s="4">
        <v>5</v>
      </c>
      <c r="BA626" s="953">
        <v>3</v>
      </c>
      <c r="BB626" s="954">
        <v>1</v>
      </c>
      <c r="BC626" s="955">
        <v>19</v>
      </c>
      <c r="BD626" s="956">
        <v>21</v>
      </c>
      <c r="BE626" s="957">
        <v>3</v>
      </c>
      <c r="BF626" s="183">
        <v>8.6666666666666661</v>
      </c>
      <c r="BG626" s="586">
        <v>5</v>
      </c>
    </row>
    <row r="627" spans="1:59" x14ac:dyDescent="0.25">
      <c r="A627" s="7" t="s">
        <v>466</v>
      </c>
      <c r="B627" s="13" t="s">
        <v>30</v>
      </c>
      <c r="C627" s="416">
        <v>5.8944000000000001</v>
      </c>
      <c r="D627" s="45">
        <v>31</v>
      </c>
      <c r="F627" s="7" t="s">
        <v>466</v>
      </c>
      <c r="G627" s="13" t="s">
        <v>30</v>
      </c>
      <c r="H627" s="1070">
        <v>0.35559999999999992</v>
      </c>
      <c r="I627" s="45">
        <v>52</v>
      </c>
      <c r="K627" s="7" t="s">
        <v>466</v>
      </c>
      <c r="L627" s="13" t="s">
        <v>30</v>
      </c>
      <c r="M627" s="45">
        <v>1</v>
      </c>
      <c r="N627" s="416">
        <v>5.8944000000000001</v>
      </c>
      <c r="O627" s="1077">
        <v>6.25</v>
      </c>
      <c r="P627" s="1070">
        <f>+O627-N627</f>
        <v>0.35559999999999992</v>
      </c>
      <c r="Q627" s="1071">
        <v>5</v>
      </c>
      <c r="R627" s="1072">
        <f>+P627*Q627</f>
        <v>1.7779999999999996</v>
      </c>
      <c r="S627" s="45">
        <v>43</v>
      </c>
      <c r="U627" s="7" t="s">
        <v>466</v>
      </c>
      <c r="V627" s="13" t="s">
        <v>30</v>
      </c>
      <c r="W627" s="45">
        <v>47</v>
      </c>
      <c r="X627" s="45">
        <v>34</v>
      </c>
      <c r="Y627" s="959">
        <v>1.3823529411764706</v>
      </c>
      <c r="Z627" s="45">
        <v>24</v>
      </c>
      <c r="AA627" s="45">
        <v>17</v>
      </c>
      <c r="AB627" s="1074">
        <v>0.58536585365853655</v>
      </c>
      <c r="AC627" s="45">
        <v>34</v>
      </c>
      <c r="AE627" s="7" t="s">
        <v>466</v>
      </c>
      <c r="AF627" s="13" t="s">
        <v>30</v>
      </c>
      <c r="AG627" s="1072">
        <v>1.7779999999999996</v>
      </c>
      <c r="AH627" s="45">
        <v>47</v>
      </c>
      <c r="AI627" s="45">
        <v>34</v>
      </c>
      <c r="AJ627" s="959">
        <v>1.3823529411764706</v>
      </c>
      <c r="AK627" s="45">
        <v>54</v>
      </c>
      <c r="AM627" s="7" t="s">
        <v>466</v>
      </c>
      <c r="AN627" s="13" t="s">
        <v>30</v>
      </c>
      <c r="AO627" s="1072">
        <v>1.7779999999999996</v>
      </c>
      <c r="AP627" s="45">
        <v>81</v>
      </c>
      <c r="AQ627" s="45">
        <v>32</v>
      </c>
      <c r="AR627" s="45">
        <v>-23</v>
      </c>
      <c r="AS627" s="45">
        <v>9</v>
      </c>
      <c r="AT627" s="959">
        <v>1.3913043478260869</v>
      </c>
      <c r="AU627" s="45">
        <v>37</v>
      </c>
      <c r="AW627" s="7" t="s">
        <v>466</v>
      </c>
      <c r="AX627" s="13" t="s">
        <v>30</v>
      </c>
      <c r="AY627" s="45">
        <v>31</v>
      </c>
      <c r="AZ627" s="45">
        <v>52</v>
      </c>
      <c r="BA627" s="45">
        <v>43</v>
      </c>
      <c r="BB627" s="45">
        <v>34</v>
      </c>
      <c r="BC627" s="45">
        <v>54</v>
      </c>
      <c r="BD627" s="45">
        <v>81</v>
      </c>
      <c r="BE627" s="45">
        <v>37</v>
      </c>
      <c r="BF627" s="959">
        <v>48.166666666666664</v>
      </c>
      <c r="BG627" s="960">
        <v>41</v>
      </c>
    </row>
    <row r="628" spans="1:59" x14ac:dyDescent="0.25">
      <c r="A628" s="19" t="s">
        <v>44</v>
      </c>
      <c r="B628" s="13" t="s">
        <v>45</v>
      </c>
      <c r="C628" s="144">
        <v>7.0888999999999998</v>
      </c>
      <c r="D628" s="4">
        <v>86</v>
      </c>
      <c r="F628" s="19" t="s">
        <v>44</v>
      </c>
      <c r="G628" s="13" t="s">
        <v>45</v>
      </c>
      <c r="H628" s="1064">
        <v>0.21110000000000007</v>
      </c>
      <c r="I628" s="4">
        <v>68</v>
      </c>
      <c r="K628" s="19" t="s">
        <v>44</v>
      </c>
      <c r="L628" s="13" t="s">
        <v>45</v>
      </c>
      <c r="M628" s="47"/>
      <c r="N628" s="144">
        <v>7.0888999999999998</v>
      </c>
      <c r="O628" s="136">
        <v>7.3</v>
      </c>
      <c r="P628" s="1064">
        <v>0.21110000000000007</v>
      </c>
      <c r="Q628" s="1061">
        <v>4</v>
      </c>
      <c r="R628" s="1062">
        <v>1.7715999999999994</v>
      </c>
      <c r="S628" s="47">
        <v>44</v>
      </c>
      <c r="U628" s="19" t="s">
        <v>44</v>
      </c>
      <c r="V628" s="13" t="s">
        <v>45</v>
      </c>
      <c r="W628" s="47">
        <v>13</v>
      </c>
      <c r="X628" s="47">
        <v>4</v>
      </c>
      <c r="Y628" s="229">
        <v>3.25</v>
      </c>
      <c r="Z628" s="47">
        <v>5</v>
      </c>
      <c r="AA628" s="47">
        <v>1</v>
      </c>
      <c r="AB628" s="1052">
        <v>0.83333333333333337</v>
      </c>
      <c r="AC628" s="44" t="e">
        <f>+#REF!+1</f>
        <v>#REF!</v>
      </c>
      <c r="AE628" s="19" t="s">
        <v>44</v>
      </c>
      <c r="AF628" s="13" t="s">
        <v>45</v>
      </c>
      <c r="AG628" s="1062">
        <v>1.7715999999999994</v>
      </c>
      <c r="AH628" s="47">
        <v>13</v>
      </c>
      <c r="AI628" s="47">
        <v>4</v>
      </c>
      <c r="AJ628" s="229">
        <v>3.25</v>
      </c>
      <c r="AK628" s="4">
        <v>18</v>
      </c>
      <c r="AM628" s="19" t="s">
        <v>44</v>
      </c>
      <c r="AN628" s="13" t="s">
        <v>45</v>
      </c>
      <c r="AO628" s="1062">
        <v>1.7715999999999994</v>
      </c>
      <c r="AP628" s="47">
        <v>17</v>
      </c>
      <c r="AQ628" s="47">
        <v>11</v>
      </c>
      <c r="AR628" s="47">
        <v>-3</v>
      </c>
      <c r="AS628" s="47">
        <v>8</v>
      </c>
      <c r="AT628" s="229">
        <v>3.6666666666666665</v>
      </c>
      <c r="AU628" s="4">
        <v>13</v>
      </c>
      <c r="AW628" s="19" t="s">
        <v>44</v>
      </c>
      <c r="AX628" s="13" t="s">
        <v>45</v>
      </c>
      <c r="AY628" s="249">
        <v>86</v>
      </c>
      <c r="AZ628" s="4">
        <v>68</v>
      </c>
      <c r="BA628" s="953">
        <v>44</v>
      </c>
      <c r="BB628" s="954">
        <v>2</v>
      </c>
      <c r="BC628" s="955">
        <v>18</v>
      </c>
      <c r="BD628" s="956">
        <v>17</v>
      </c>
      <c r="BE628" s="957">
        <v>13</v>
      </c>
      <c r="BF628" s="183">
        <v>43.5</v>
      </c>
      <c r="BG628" s="586">
        <v>34</v>
      </c>
    </row>
    <row r="629" spans="1:59" x14ac:dyDescent="0.25">
      <c r="A629" s="17" t="s">
        <v>46</v>
      </c>
      <c r="B629" s="11" t="s">
        <v>47</v>
      </c>
      <c r="C629" s="309">
        <v>6.0110999999999999</v>
      </c>
      <c r="D629" s="45">
        <v>41</v>
      </c>
      <c r="F629" s="17" t="s">
        <v>46</v>
      </c>
      <c r="G629" s="11" t="s">
        <v>47</v>
      </c>
      <c r="H629" s="1070">
        <v>-0.11109999999999953</v>
      </c>
      <c r="I629" s="45">
        <v>116</v>
      </c>
      <c r="K629" s="17" t="s">
        <v>46</v>
      </c>
      <c r="L629" s="11" t="s">
        <v>47</v>
      </c>
      <c r="M629" s="45">
        <v>1</v>
      </c>
      <c r="N629" s="309">
        <v>6.0110999999999999</v>
      </c>
      <c r="O629" s="416">
        <v>5.9</v>
      </c>
      <c r="P629" s="1070">
        <f>+O629-N629</f>
        <v>-0.11109999999999953</v>
      </c>
      <c r="Q629" s="1071">
        <v>5</v>
      </c>
      <c r="R629" s="1072">
        <f>+P629*Q629</f>
        <v>-0.55549999999999766</v>
      </c>
      <c r="S629" s="45">
        <v>126</v>
      </c>
      <c r="U629" s="17" t="s">
        <v>46</v>
      </c>
      <c r="V629" s="11" t="s">
        <v>47</v>
      </c>
      <c r="W629" s="45">
        <v>13</v>
      </c>
      <c r="X629" s="45">
        <v>6</v>
      </c>
      <c r="Y629" s="959">
        <v>2.1666666666666665</v>
      </c>
      <c r="Z629" s="45">
        <v>6</v>
      </c>
      <c r="AA629" s="45">
        <v>6</v>
      </c>
      <c r="AB629" s="1074">
        <v>0.5</v>
      </c>
      <c r="AC629" s="45">
        <v>47</v>
      </c>
      <c r="AE629" s="17" t="s">
        <v>46</v>
      </c>
      <c r="AF629" s="11" t="s">
        <v>47</v>
      </c>
      <c r="AG629" s="1072">
        <v>-0.55549999999999766</v>
      </c>
      <c r="AH629" s="45">
        <v>13</v>
      </c>
      <c r="AI629" s="45">
        <v>6</v>
      </c>
      <c r="AJ629" s="959">
        <v>2.1666666666666665</v>
      </c>
      <c r="AK629" s="45">
        <v>26</v>
      </c>
      <c r="AM629" s="17" t="s">
        <v>46</v>
      </c>
      <c r="AN629" s="11" t="s">
        <v>47</v>
      </c>
      <c r="AO629" s="1072">
        <v>-0.55549999999999766</v>
      </c>
      <c r="AP629" s="45">
        <v>19</v>
      </c>
      <c r="AQ629" s="45">
        <v>6</v>
      </c>
      <c r="AR629" s="45">
        <v>-6</v>
      </c>
      <c r="AS629" s="45">
        <v>0</v>
      </c>
      <c r="AT629" s="959">
        <v>1</v>
      </c>
      <c r="AU629" s="45">
        <v>57</v>
      </c>
      <c r="AW629" s="17" t="s">
        <v>46</v>
      </c>
      <c r="AX629" s="11" t="s">
        <v>47</v>
      </c>
      <c r="AY629" s="45">
        <v>41</v>
      </c>
      <c r="AZ629" s="45">
        <v>116</v>
      </c>
      <c r="BA629" s="45">
        <v>126</v>
      </c>
      <c r="BB629" s="45">
        <v>47</v>
      </c>
      <c r="BC629" s="45">
        <v>26</v>
      </c>
      <c r="BD629" s="45">
        <v>19</v>
      </c>
      <c r="BE629" s="45">
        <v>57</v>
      </c>
      <c r="BF629" s="959">
        <v>78.666666666666671</v>
      </c>
      <c r="BG629" s="960">
        <v>78</v>
      </c>
    </row>
    <row r="631" spans="1:59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</row>
    <row r="633" spans="1:59" x14ac:dyDescent="0.25">
      <c r="A633" t="s">
        <v>1113</v>
      </c>
    </row>
    <row r="634" spans="1:59" x14ac:dyDescent="0.25"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1:59" ht="15.75" thickBot="1" x14ac:dyDescent="0.3">
      <c r="A635" t="s">
        <v>911</v>
      </c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1:59" x14ac:dyDescent="0.25">
      <c r="A636" t="s">
        <v>912</v>
      </c>
      <c r="C636" s="926" t="s">
        <v>115</v>
      </c>
      <c r="D636" s="927" t="s">
        <v>913</v>
      </c>
      <c r="E636" s="928" t="s">
        <v>231</v>
      </c>
      <c r="F636" s="929" t="s">
        <v>914</v>
      </c>
      <c r="G636" s="930" t="s">
        <v>915</v>
      </c>
      <c r="H636" s="931" t="s">
        <v>895</v>
      </c>
      <c r="I636" s="932" t="s">
        <v>916</v>
      </c>
      <c r="J636" s="933" t="s">
        <v>917</v>
      </c>
      <c r="K636" s="934" t="s">
        <v>917</v>
      </c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1:59" x14ac:dyDescent="0.25">
      <c r="C637" s="935" t="s">
        <v>64</v>
      </c>
      <c r="D637" s="936" t="s">
        <v>231</v>
      </c>
      <c r="E637" s="937" t="s">
        <v>918</v>
      </c>
      <c r="F637" s="938" t="s">
        <v>919</v>
      </c>
      <c r="G637" s="939" t="s">
        <v>920</v>
      </c>
      <c r="H637" s="940" t="s">
        <v>221</v>
      </c>
      <c r="I637" s="941" t="s">
        <v>921</v>
      </c>
      <c r="J637" s="197" t="s">
        <v>922</v>
      </c>
      <c r="K637" s="113" t="s">
        <v>918</v>
      </c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1:59" x14ac:dyDescent="0.25">
      <c r="C638" s="935" t="s">
        <v>918</v>
      </c>
      <c r="D638" s="942" t="s">
        <v>923</v>
      </c>
      <c r="E638" s="937" t="s">
        <v>924</v>
      </c>
      <c r="F638" s="938" t="s">
        <v>925</v>
      </c>
      <c r="G638" s="939" t="s">
        <v>918</v>
      </c>
      <c r="H638" s="940" t="s">
        <v>926</v>
      </c>
      <c r="I638" s="941" t="s">
        <v>211</v>
      </c>
      <c r="J638" s="197" t="s">
        <v>927</v>
      </c>
      <c r="K638" s="113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1:59" x14ac:dyDescent="0.25">
      <c r="C639" s="943">
        <v>42602</v>
      </c>
      <c r="D639" s="942" t="s">
        <v>928</v>
      </c>
      <c r="E639" s="944">
        <v>42602</v>
      </c>
      <c r="F639" s="945">
        <v>42602</v>
      </c>
      <c r="G639" s="939" t="s">
        <v>929</v>
      </c>
      <c r="H639" s="940" t="s">
        <v>930</v>
      </c>
      <c r="I639" s="941" t="s">
        <v>918</v>
      </c>
      <c r="J639" s="197"/>
      <c r="K639" s="113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1:59" x14ac:dyDescent="0.25">
      <c r="A640" s="486" t="s">
        <v>931</v>
      </c>
      <c r="B640" s="487" t="s">
        <v>2</v>
      </c>
      <c r="C640" s="935" t="s">
        <v>924</v>
      </c>
      <c r="D640" s="946">
        <v>42602</v>
      </c>
      <c r="E640" s="947"/>
      <c r="F640" s="938" t="s">
        <v>924</v>
      </c>
      <c r="G640" s="948">
        <v>42602</v>
      </c>
      <c r="H640" s="949">
        <v>42014</v>
      </c>
      <c r="I640" s="950">
        <v>42602</v>
      </c>
      <c r="J640" s="951">
        <v>42602</v>
      </c>
      <c r="K640" s="952">
        <v>42602</v>
      </c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1:24" x14ac:dyDescent="0.25">
      <c r="A641" s="245" t="s">
        <v>3</v>
      </c>
      <c r="B641" s="6" t="s">
        <v>4</v>
      </c>
      <c r="C641" s="249">
        <v>50</v>
      </c>
      <c r="D641" s="4">
        <v>9</v>
      </c>
      <c r="E641" s="953">
        <v>10</v>
      </c>
      <c r="F641" s="954">
        <v>15</v>
      </c>
      <c r="G641" s="955">
        <v>74</v>
      </c>
      <c r="H641" s="956">
        <v>47</v>
      </c>
      <c r="I641" s="957">
        <v>57</v>
      </c>
      <c r="J641" s="183">
        <v>35.833333333333336</v>
      </c>
      <c r="K641" s="586">
        <v>26</v>
      </c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1:24" x14ac:dyDescent="0.25">
      <c r="A642" s="10" t="s">
        <v>12</v>
      </c>
      <c r="B642" s="13" t="s">
        <v>13</v>
      </c>
      <c r="C642" s="249">
        <v>62</v>
      </c>
      <c r="D642" s="4">
        <v>53</v>
      </c>
      <c r="E642" s="953">
        <v>51</v>
      </c>
      <c r="F642" s="954">
        <v>1</v>
      </c>
      <c r="G642" s="955">
        <v>105</v>
      </c>
      <c r="H642" s="956">
        <v>11</v>
      </c>
      <c r="I642" s="957">
        <v>1</v>
      </c>
      <c r="J642" s="183">
        <v>52.833333333333336</v>
      </c>
      <c r="K642" s="586">
        <v>47</v>
      </c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1:24" x14ac:dyDescent="0.25">
      <c r="A643" s="20" t="s">
        <v>18</v>
      </c>
      <c r="B643" s="13" t="s">
        <v>19</v>
      </c>
      <c r="C643" s="45">
        <v>28</v>
      </c>
      <c r="D643" s="45">
        <v>27</v>
      </c>
      <c r="E643" s="45">
        <v>16</v>
      </c>
      <c r="F643" s="45">
        <v>71</v>
      </c>
      <c r="G643" s="45">
        <v>70</v>
      </c>
      <c r="H643" s="45">
        <v>111</v>
      </c>
      <c r="I643" s="45">
        <v>56</v>
      </c>
      <c r="J643" s="959">
        <v>53.166666666666664</v>
      </c>
      <c r="K643" s="960">
        <v>48</v>
      </c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1:24" x14ac:dyDescent="0.25">
      <c r="A644" s="20" t="s">
        <v>27</v>
      </c>
      <c r="B644" s="13" t="s">
        <v>461</v>
      </c>
      <c r="C644" s="249">
        <v>17</v>
      </c>
      <c r="D644" s="4">
        <v>5</v>
      </c>
      <c r="E644" s="953">
        <v>3</v>
      </c>
      <c r="F644" s="954">
        <v>1</v>
      </c>
      <c r="G644" s="955">
        <v>19</v>
      </c>
      <c r="H644" s="956">
        <v>21</v>
      </c>
      <c r="I644" s="957">
        <v>3</v>
      </c>
      <c r="J644" s="183">
        <v>8.6666666666666661</v>
      </c>
      <c r="K644" s="586">
        <v>5</v>
      </c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1:24" x14ac:dyDescent="0.25">
      <c r="A645" s="7" t="s">
        <v>466</v>
      </c>
      <c r="B645" s="13" t="s">
        <v>30</v>
      </c>
      <c r="C645" s="45">
        <v>31</v>
      </c>
      <c r="D645" s="45">
        <v>52</v>
      </c>
      <c r="E645" s="45">
        <v>43</v>
      </c>
      <c r="F645" s="45">
        <v>34</v>
      </c>
      <c r="G645" s="45">
        <v>54</v>
      </c>
      <c r="H645" s="45">
        <v>81</v>
      </c>
      <c r="I645" s="45">
        <v>37</v>
      </c>
      <c r="J645" s="959">
        <v>48.166666666666664</v>
      </c>
      <c r="K645" s="960">
        <v>41</v>
      </c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1:24" x14ac:dyDescent="0.25">
      <c r="A646" s="19" t="s">
        <v>44</v>
      </c>
      <c r="B646" s="13" t="s">
        <v>45</v>
      </c>
      <c r="C646" s="249">
        <v>86</v>
      </c>
      <c r="D646" s="4">
        <v>68</v>
      </c>
      <c r="E646" s="953">
        <v>44</v>
      </c>
      <c r="F646" s="954">
        <v>2</v>
      </c>
      <c r="G646" s="955">
        <v>18</v>
      </c>
      <c r="H646" s="956">
        <v>17</v>
      </c>
      <c r="I646" s="957">
        <v>13</v>
      </c>
      <c r="J646" s="183">
        <v>43.5</v>
      </c>
      <c r="K646" s="586">
        <v>34</v>
      </c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1:24" x14ac:dyDescent="0.25">
      <c r="A647" s="17" t="s">
        <v>46</v>
      </c>
      <c r="B647" s="11" t="s">
        <v>47</v>
      </c>
      <c r="C647" s="45">
        <v>41</v>
      </c>
      <c r="D647" s="45">
        <v>116</v>
      </c>
      <c r="E647" s="45">
        <v>126</v>
      </c>
      <c r="F647" s="45">
        <v>47</v>
      </c>
      <c r="G647" s="45">
        <v>26</v>
      </c>
      <c r="H647" s="45">
        <v>19</v>
      </c>
      <c r="I647" s="45">
        <v>57</v>
      </c>
      <c r="J647" s="959">
        <v>78.666666666666671</v>
      </c>
      <c r="K647" s="960">
        <v>78</v>
      </c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1:24" x14ac:dyDescent="0.25"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1:24" x14ac:dyDescent="0.25"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1:24" x14ac:dyDescent="0.25"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1:24" x14ac:dyDescent="0.25"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1:24" x14ac:dyDescent="0.25"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1:24" x14ac:dyDescent="0.25"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1:24" x14ac:dyDescent="0.25"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1:24" x14ac:dyDescent="0.25"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1:24" x14ac:dyDescent="0.25"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15:24" x14ac:dyDescent="0.25"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15:24" x14ac:dyDescent="0.25"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15:24" x14ac:dyDescent="0.25"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15:24" x14ac:dyDescent="0.25"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15:24" x14ac:dyDescent="0.25"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15:24" x14ac:dyDescent="0.25"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15:24" x14ac:dyDescent="0.25"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15:24" x14ac:dyDescent="0.25"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15:24" x14ac:dyDescent="0.25"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15:24" x14ac:dyDescent="0.25"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15:24" x14ac:dyDescent="0.25"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15:24" x14ac:dyDescent="0.25"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15:24" x14ac:dyDescent="0.25"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15:24" x14ac:dyDescent="0.25"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15:24" x14ac:dyDescent="0.25"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15:24" x14ac:dyDescent="0.25"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15:24" x14ac:dyDescent="0.25"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15:24" x14ac:dyDescent="0.25"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15:24" x14ac:dyDescent="0.25"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15:24" x14ac:dyDescent="0.25"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15:24" x14ac:dyDescent="0.25"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15:24" x14ac:dyDescent="0.25"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15:24" x14ac:dyDescent="0.25"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15:24" x14ac:dyDescent="0.25"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15:24" x14ac:dyDescent="0.25"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15:24" x14ac:dyDescent="0.25"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15:24" x14ac:dyDescent="0.25"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  <row r="684" spans="15:24" x14ac:dyDescent="0.25">
      <c r="O684" s="38"/>
      <c r="P684" s="38"/>
      <c r="Q684" s="38"/>
      <c r="R684" s="38"/>
      <c r="S684" s="38"/>
      <c r="T684" s="38"/>
      <c r="U684" s="38"/>
      <c r="V684" s="38"/>
      <c r="W684" s="38"/>
      <c r="X684" s="38"/>
    </row>
    <row r="685" spans="15:24" x14ac:dyDescent="0.25">
      <c r="O685" s="38"/>
      <c r="P685" s="38"/>
      <c r="Q685" s="38"/>
      <c r="R685" s="38"/>
      <c r="S685" s="38"/>
      <c r="T685" s="38"/>
      <c r="U685" s="38"/>
      <c r="V685" s="38"/>
      <c r="W685" s="38"/>
      <c r="X685" s="38"/>
    </row>
    <row r="686" spans="15:24" x14ac:dyDescent="0.25">
      <c r="O686" s="38"/>
      <c r="P686" s="38"/>
      <c r="Q686" s="38"/>
      <c r="R686" s="38"/>
      <c r="S686" s="38"/>
      <c r="T686" s="38"/>
      <c r="U686" s="38"/>
      <c r="V686" s="38"/>
      <c r="W686" s="38"/>
      <c r="X686" s="38"/>
    </row>
    <row r="687" spans="15:24" x14ac:dyDescent="0.25">
      <c r="O687" s="38"/>
      <c r="P687" s="38"/>
      <c r="Q687" s="38"/>
      <c r="R687" s="38"/>
      <c r="S687" s="38"/>
      <c r="T687" s="38"/>
      <c r="U687" s="38"/>
      <c r="V687" s="38"/>
      <c r="W687" s="38"/>
      <c r="X687" s="38"/>
    </row>
    <row r="688" spans="15:24" x14ac:dyDescent="0.25">
      <c r="O688" s="38"/>
      <c r="P688" s="38"/>
      <c r="Q688" s="38"/>
      <c r="R688" s="38"/>
      <c r="S688" s="38"/>
      <c r="T688" s="38"/>
      <c r="U688" s="38"/>
      <c r="V688" s="38"/>
      <c r="W688" s="38"/>
      <c r="X688" s="38"/>
    </row>
    <row r="689" spans="15:24" x14ac:dyDescent="0.25">
      <c r="O689" s="38"/>
      <c r="P689" s="38"/>
      <c r="Q689" s="38"/>
      <c r="R689" s="38"/>
      <c r="S689" s="38"/>
      <c r="T689" s="38"/>
      <c r="U689" s="38"/>
      <c r="V689" s="38"/>
      <c r="W689" s="38"/>
      <c r="X689" s="38"/>
    </row>
    <row r="690" spans="15:24" x14ac:dyDescent="0.25">
      <c r="O690" s="38"/>
      <c r="P690" s="38"/>
      <c r="Q690" s="38"/>
      <c r="R690" s="38"/>
      <c r="S690" s="38"/>
      <c r="T690" s="38"/>
      <c r="U690" s="38"/>
      <c r="V690" s="38"/>
      <c r="W690" s="38"/>
      <c r="X690" s="38"/>
    </row>
    <row r="691" spans="15:24" x14ac:dyDescent="0.25">
      <c r="O691" s="38"/>
      <c r="P691" s="38"/>
      <c r="Q691" s="38"/>
      <c r="R691" s="38"/>
      <c r="S691" s="38"/>
      <c r="T691" s="38"/>
      <c r="U691" s="38"/>
      <c r="V691" s="38"/>
      <c r="W691" s="38"/>
      <c r="X691" s="38"/>
    </row>
    <row r="692" spans="15:24" x14ac:dyDescent="0.25">
      <c r="O692" s="38"/>
      <c r="P692" s="38"/>
      <c r="Q692" s="38"/>
      <c r="R692" s="38"/>
      <c r="S692" s="38"/>
      <c r="T692" s="38"/>
      <c r="U692" s="38"/>
      <c r="V692" s="38"/>
      <c r="W692" s="38"/>
      <c r="X692" s="38"/>
    </row>
    <row r="693" spans="15:24" x14ac:dyDescent="0.25">
      <c r="O693" s="38"/>
      <c r="P693" s="38"/>
      <c r="Q693" s="38"/>
      <c r="R693" s="38"/>
      <c r="S693" s="38"/>
      <c r="T693" s="38"/>
      <c r="U693" s="38"/>
      <c r="V693" s="38"/>
      <c r="W693" s="38"/>
      <c r="X693" s="38"/>
    </row>
    <row r="694" spans="15:24" x14ac:dyDescent="0.25">
      <c r="O694" s="38"/>
      <c r="P694" s="38"/>
      <c r="Q694" s="38"/>
      <c r="R694" s="38"/>
      <c r="S694" s="38"/>
      <c r="T694" s="38"/>
      <c r="U694" s="38"/>
      <c r="V694" s="38"/>
      <c r="W694" s="38"/>
      <c r="X694" s="38"/>
    </row>
    <row r="695" spans="15:24" x14ac:dyDescent="0.25">
      <c r="O695" s="38"/>
      <c r="P695" s="38"/>
      <c r="Q695" s="38"/>
      <c r="R695" s="38"/>
      <c r="S695" s="38"/>
      <c r="T695" s="38"/>
      <c r="U695" s="38"/>
      <c r="V695" s="38"/>
      <c r="W695" s="38"/>
      <c r="X695" s="38"/>
    </row>
    <row r="696" spans="15:24" x14ac:dyDescent="0.25">
      <c r="O696" s="38"/>
      <c r="P696" s="38"/>
      <c r="Q696" s="38"/>
      <c r="R696" s="38"/>
      <c r="S696" s="38"/>
      <c r="T696" s="38"/>
      <c r="U696" s="38"/>
      <c r="V696" s="38"/>
      <c r="W696" s="38"/>
      <c r="X696" s="38"/>
    </row>
    <row r="697" spans="15:24" x14ac:dyDescent="0.25">
      <c r="O697" s="38"/>
      <c r="P697" s="38"/>
      <c r="Q697" s="38"/>
      <c r="R697" s="38"/>
      <c r="S697" s="38"/>
      <c r="T697" s="38"/>
      <c r="U697" s="38"/>
      <c r="V697" s="38"/>
      <c r="W697" s="38"/>
      <c r="X697" s="38"/>
    </row>
    <row r="698" spans="15:24" x14ac:dyDescent="0.25">
      <c r="O698" s="38"/>
      <c r="P698" s="38"/>
      <c r="Q698" s="38"/>
      <c r="R698" s="38"/>
      <c r="S698" s="38"/>
      <c r="T698" s="38"/>
      <c r="U698" s="38"/>
      <c r="V698" s="38"/>
      <c r="W698" s="38"/>
      <c r="X698" s="38"/>
    </row>
    <row r="699" spans="15:24" x14ac:dyDescent="0.25">
      <c r="O699" s="38"/>
      <c r="P699" s="38"/>
      <c r="Q699" s="38"/>
      <c r="R699" s="38"/>
      <c r="S699" s="38"/>
      <c r="T699" s="38"/>
      <c r="U699" s="38"/>
      <c r="V699" s="38"/>
      <c r="W699" s="38"/>
      <c r="X699" s="38"/>
    </row>
    <row r="700" spans="15:24" x14ac:dyDescent="0.25">
      <c r="O700" s="38"/>
      <c r="P700" s="38"/>
      <c r="Q700" s="38"/>
      <c r="R700" s="38"/>
      <c r="S700" s="38"/>
      <c r="T700" s="38"/>
      <c r="U700" s="38"/>
      <c r="V700" s="38"/>
      <c r="W700" s="38"/>
      <c r="X700" s="38"/>
    </row>
    <row r="701" spans="15:24" x14ac:dyDescent="0.25">
      <c r="O701" s="38"/>
      <c r="P701" s="38"/>
      <c r="Q701" s="38"/>
      <c r="R701" s="38"/>
      <c r="S701" s="38"/>
      <c r="T701" s="38"/>
      <c r="U701" s="38"/>
      <c r="V701" s="38"/>
      <c r="W701" s="38"/>
      <c r="X701" s="38"/>
    </row>
    <row r="702" spans="15:24" x14ac:dyDescent="0.25">
      <c r="O702" s="38"/>
      <c r="P702" s="38"/>
      <c r="Q702" s="38"/>
      <c r="R702" s="38"/>
      <c r="S702" s="38"/>
      <c r="T702" s="38"/>
      <c r="U702" s="38"/>
      <c r="V702" s="38"/>
      <c r="W702" s="38"/>
      <c r="X702" s="38"/>
    </row>
    <row r="703" spans="15:24" x14ac:dyDescent="0.25">
      <c r="O703" s="38"/>
      <c r="P703" s="38"/>
      <c r="Q703" s="38"/>
      <c r="R703" s="38"/>
      <c r="S703" s="38"/>
      <c r="T703" s="38"/>
      <c r="U703" s="38"/>
      <c r="V703" s="38"/>
      <c r="W703" s="38"/>
      <c r="X703" s="38"/>
    </row>
    <row r="704" spans="15:24" x14ac:dyDescent="0.25">
      <c r="O704" s="38"/>
      <c r="P704" s="38"/>
      <c r="Q704" s="38"/>
      <c r="R704" s="38"/>
      <c r="S704" s="38"/>
      <c r="T704" s="38"/>
      <c r="U704" s="38"/>
      <c r="V704" s="38"/>
      <c r="W704" s="38"/>
      <c r="X704" s="38"/>
    </row>
    <row r="705" spans="15:24" x14ac:dyDescent="0.25">
      <c r="O705" s="38"/>
      <c r="P705" s="38"/>
      <c r="Q705" s="38"/>
      <c r="R705" s="38"/>
      <c r="S705" s="38"/>
      <c r="T705" s="38"/>
      <c r="U705" s="38"/>
      <c r="V705" s="38"/>
      <c r="W705" s="38"/>
      <c r="X705" s="38"/>
    </row>
    <row r="706" spans="15:24" x14ac:dyDescent="0.25">
      <c r="O706" s="38"/>
      <c r="P706" s="38"/>
      <c r="Q706" s="38"/>
      <c r="R706" s="38"/>
      <c r="S706" s="38"/>
      <c r="T706" s="38"/>
      <c r="U706" s="38"/>
      <c r="V706" s="38"/>
      <c r="W706" s="38"/>
      <c r="X706" s="38"/>
    </row>
    <row r="707" spans="15:24" x14ac:dyDescent="0.25">
      <c r="O707" s="38"/>
      <c r="P707" s="38"/>
      <c r="Q707" s="38"/>
      <c r="R707" s="38"/>
      <c r="S707" s="38"/>
      <c r="T707" s="38"/>
      <c r="U707" s="38"/>
      <c r="V707" s="38"/>
      <c r="W707" s="38"/>
      <c r="X707" s="38"/>
    </row>
    <row r="708" spans="15:24" x14ac:dyDescent="0.25">
      <c r="O708" s="38"/>
      <c r="P708" s="38"/>
      <c r="Q708" s="38"/>
      <c r="R708" s="38"/>
      <c r="S708" s="38"/>
      <c r="T708" s="38"/>
      <c r="U708" s="38"/>
      <c r="V708" s="38"/>
      <c r="W708" s="38"/>
      <c r="X708" s="38"/>
    </row>
    <row r="709" spans="15:24" x14ac:dyDescent="0.25">
      <c r="O709" s="38"/>
      <c r="P709" s="38"/>
      <c r="Q709" s="38"/>
      <c r="R709" s="38"/>
      <c r="S709" s="38"/>
      <c r="T709" s="38"/>
      <c r="U709" s="38"/>
      <c r="V709" s="38"/>
      <c r="W709" s="38"/>
      <c r="X709" s="38"/>
    </row>
    <row r="710" spans="15:24" x14ac:dyDescent="0.25">
      <c r="O710" s="38"/>
      <c r="P710" s="38"/>
      <c r="Q710" s="38"/>
      <c r="R710" s="38"/>
      <c r="S710" s="38"/>
      <c r="T710" s="38"/>
      <c r="U710" s="38"/>
      <c r="V710" s="38"/>
      <c r="W710" s="38"/>
      <c r="X710" s="38"/>
    </row>
    <row r="711" spans="15:24" x14ac:dyDescent="0.25">
      <c r="O711" s="38"/>
      <c r="P711" s="38"/>
      <c r="Q711" s="38"/>
      <c r="R711" s="38"/>
      <c r="S711" s="38"/>
      <c r="T711" s="38"/>
      <c r="U711" s="38"/>
      <c r="V711" s="38"/>
      <c r="W711" s="38"/>
      <c r="X711" s="38"/>
    </row>
    <row r="712" spans="15:24" x14ac:dyDescent="0.25">
      <c r="O712" s="38"/>
      <c r="P712" s="38"/>
      <c r="Q712" s="38"/>
      <c r="R712" s="38"/>
      <c r="S712" s="38"/>
      <c r="T712" s="38"/>
      <c r="U712" s="38"/>
      <c r="V712" s="38"/>
      <c r="W712" s="38"/>
      <c r="X712" s="38"/>
    </row>
    <row r="713" spans="15:24" x14ac:dyDescent="0.25">
      <c r="O713" s="38"/>
      <c r="P713" s="38"/>
      <c r="Q713" s="38"/>
      <c r="R713" s="38"/>
      <c r="S713" s="38"/>
      <c r="T713" s="38"/>
      <c r="U713" s="38"/>
      <c r="V713" s="38"/>
      <c r="W713" s="38"/>
      <c r="X713" s="38"/>
    </row>
    <row r="714" spans="15:24" x14ac:dyDescent="0.25">
      <c r="O714" s="38"/>
      <c r="P714" s="38"/>
      <c r="Q714" s="38"/>
      <c r="R714" s="38"/>
      <c r="S714" s="38"/>
      <c r="T714" s="38"/>
      <c r="U714" s="38"/>
      <c r="V714" s="38"/>
      <c r="W714" s="38"/>
      <c r="X714" s="38"/>
    </row>
    <row r="715" spans="15:24" x14ac:dyDescent="0.25">
      <c r="O715" s="38"/>
      <c r="P715" s="38"/>
      <c r="Q715" s="38"/>
      <c r="R715" s="38"/>
      <c r="S715" s="38"/>
      <c r="T715" s="38"/>
      <c r="U715" s="38"/>
      <c r="V715" s="38"/>
      <c r="W715" s="38"/>
      <c r="X715" s="38"/>
    </row>
    <row r="716" spans="15:24" x14ac:dyDescent="0.25">
      <c r="O716" s="38"/>
      <c r="P716" s="38"/>
      <c r="Q716" s="38"/>
      <c r="R716" s="38"/>
      <c r="S716" s="38"/>
      <c r="T716" s="38"/>
      <c r="U716" s="38"/>
      <c r="V716" s="38"/>
      <c r="W716" s="38"/>
      <c r="X716" s="38"/>
    </row>
    <row r="717" spans="15:24" x14ac:dyDescent="0.25">
      <c r="O717" s="38"/>
      <c r="P717" s="38"/>
      <c r="Q717" s="38"/>
      <c r="R717" s="38"/>
      <c r="S717" s="38"/>
      <c r="T717" s="38"/>
      <c r="U717" s="38"/>
      <c r="V717" s="38"/>
      <c r="W717" s="38"/>
      <c r="X717" s="38"/>
    </row>
    <row r="718" spans="15:24" x14ac:dyDescent="0.25">
      <c r="O718" s="38"/>
      <c r="P718" s="38"/>
      <c r="Q718" s="38"/>
      <c r="R718" s="38"/>
      <c r="S718" s="38"/>
      <c r="T718" s="38"/>
      <c r="U718" s="38"/>
      <c r="V718" s="38"/>
      <c r="W718" s="38"/>
      <c r="X718" s="38"/>
    </row>
    <row r="719" spans="15:24" x14ac:dyDescent="0.25">
      <c r="O719" s="38"/>
      <c r="P719" s="38"/>
      <c r="Q719" s="38"/>
      <c r="R719" s="38"/>
      <c r="S719" s="38"/>
      <c r="T719" s="38"/>
      <c r="U719" s="38"/>
      <c r="V719" s="38"/>
      <c r="W719" s="38"/>
      <c r="X719" s="38"/>
    </row>
    <row r="720" spans="15:24" x14ac:dyDescent="0.25">
      <c r="O720" s="38"/>
      <c r="P720" s="38"/>
      <c r="Q720" s="38"/>
      <c r="R720" s="38"/>
      <c r="S720" s="38"/>
      <c r="T720" s="38"/>
      <c r="U720" s="38"/>
      <c r="V720" s="38"/>
      <c r="W720" s="38"/>
      <c r="X720" s="38"/>
    </row>
    <row r="721" spans="15:24" x14ac:dyDescent="0.25">
      <c r="O721" s="38"/>
      <c r="P721" s="38"/>
      <c r="Q721" s="38"/>
      <c r="R721" s="38"/>
      <c r="S721" s="38"/>
      <c r="T721" s="38"/>
      <c r="U721" s="38"/>
      <c r="V721" s="38"/>
      <c r="W721" s="38"/>
      <c r="X721" s="38"/>
    </row>
    <row r="722" spans="15:24" x14ac:dyDescent="0.25">
      <c r="O722" s="38"/>
      <c r="P722" s="38"/>
      <c r="Q722" s="38"/>
      <c r="R722" s="38"/>
      <c r="S722" s="38"/>
      <c r="T722" s="38"/>
      <c r="U722" s="38"/>
      <c r="V722" s="38"/>
      <c r="W722" s="38"/>
      <c r="X722" s="38"/>
    </row>
    <row r="723" spans="15:24" x14ac:dyDescent="0.25">
      <c r="O723" s="38"/>
      <c r="P723" s="38"/>
      <c r="Q723" s="38"/>
      <c r="R723" s="38"/>
      <c r="S723" s="38"/>
      <c r="T723" s="38"/>
      <c r="U723" s="38"/>
      <c r="V723" s="38"/>
      <c r="W723" s="38"/>
      <c r="X723" s="38"/>
    </row>
    <row r="724" spans="15:24" x14ac:dyDescent="0.25">
      <c r="O724" s="38"/>
      <c r="P724" s="38"/>
      <c r="Q724" s="38"/>
      <c r="R724" s="38"/>
      <c r="S724" s="38"/>
      <c r="T724" s="38"/>
      <c r="U724" s="38"/>
      <c r="V724" s="38"/>
      <c r="W724" s="38"/>
      <c r="X724" s="38"/>
    </row>
    <row r="725" spans="15:24" x14ac:dyDescent="0.25">
      <c r="O725" s="38"/>
      <c r="P725" s="38"/>
      <c r="Q725" s="38"/>
      <c r="R725" s="38"/>
      <c r="S725" s="38"/>
      <c r="T725" s="38"/>
      <c r="U725" s="38"/>
      <c r="V725" s="38"/>
      <c r="W725" s="38"/>
      <c r="X725" s="38"/>
    </row>
    <row r="726" spans="15:24" x14ac:dyDescent="0.25">
      <c r="O726" s="38"/>
      <c r="P726" s="38"/>
      <c r="Q726" s="38"/>
      <c r="R726" s="38"/>
      <c r="S726" s="38"/>
      <c r="T726" s="38"/>
      <c r="U726" s="38"/>
      <c r="V726" s="38"/>
      <c r="W726" s="38"/>
      <c r="X726" s="38"/>
    </row>
    <row r="727" spans="15:24" x14ac:dyDescent="0.25">
      <c r="O727" s="38"/>
      <c r="P727" s="38"/>
      <c r="Q727" s="38"/>
      <c r="R727" s="38"/>
      <c r="S727" s="38"/>
      <c r="T727" s="38"/>
      <c r="U727" s="38"/>
      <c r="V727" s="38"/>
      <c r="W727" s="38"/>
      <c r="X727" s="38"/>
    </row>
    <row r="728" spans="15:24" x14ac:dyDescent="0.25">
      <c r="O728" s="38"/>
      <c r="P728" s="38"/>
      <c r="Q728" s="38"/>
      <c r="R728" s="38"/>
      <c r="S728" s="38"/>
      <c r="T728" s="38"/>
      <c r="U728" s="38"/>
      <c r="V728" s="38"/>
      <c r="W728" s="38"/>
      <c r="X728" s="38"/>
    </row>
    <row r="729" spans="15:24" x14ac:dyDescent="0.25">
      <c r="O729" s="38"/>
      <c r="P729" s="38"/>
      <c r="Q729" s="38"/>
      <c r="R729" s="38"/>
      <c r="S729" s="38"/>
      <c r="T729" s="38"/>
      <c r="U729" s="38"/>
      <c r="V729" s="38"/>
      <c r="W729" s="38"/>
      <c r="X729" s="38"/>
    </row>
    <row r="730" spans="15:24" x14ac:dyDescent="0.25">
      <c r="O730" s="38"/>
      <c r="P730" s="38"/>
      <c r="Q730" s="38"/>
      <c r="R730" s="38"/>
      <c r="S730" s="38"/>
      <c r="T730" s="38"/>
      <c r="U730" s="38"/>
      <c r="V730" s="38"/>
      <c r="W730" s="38"/>
      <c r="X730" s="38"/>
    </row>
    <row r="731" spans="15:24" x14ac:dyDescent="0.25">
      <c r="O731" s="38"/>
      <c r="P731" s="38"/>
      <c r="Q731" s="38"/>
      <c r="R731" s="38"/>
      <c r="S731" s="38"/>
      <c r="T731" s="38"/>
      <c r="U731" s="38"/>
      <c r="V731" s="38"/>
      <c r="W731" s="38"/>
      <c r="X731" s="38"/>
    </row>
    <row r="732" spans="15:24" x14ac:dyDescent="0.25">
      <c r="O732" s="38"/>
      <c r="P732" s="38"/>
      <c r="Q732" s="38"/>
      <c r="R732" s="38"/>
      <c r="S732" s="38"/>
      <c r="T732" s="38"/>
      <c r="U732" s="38"/>
      <c r="V732" s="38"/>
      <c r="W732" s="38"/>
      <c r="X732" s="38"/>
    </row>
    <row r="733" spans="15:24" x14ac:dyDescent="0.25">
      <c r="O733" s="38"/>
      <c r="P733" s="38"/>
      <c r="Q733" s="38"/>
      <c r="R733" s="38"/>
      <c r="S733" s="38"/>
      <c r="T733" s="38"/>
      <c r="U733" s="38"/>
      <c r="V733" s="38"/>
      <c r="W733" s="38"/>
      <c r="X733" s="38"/>
    </row>
    <row r="734" spans="15:24" x14ac:dyDescent="0.25">
      <c r="O734" s="38"/>
      <c r="P734" s="38"/>
      <c r="Q734" s="38"/>
      <c r="R734" s="38"/>
      <c r="S734" s="38"/>
      <c r="T734" s="38"/>
      <c r="U734" s="38"/>
      <c r="V734" s="38"/>
      <c r="W734" s="38"/>
      <c r="X734" s="38"/>
    </row>
    <row r="735" spans="15:24" x14ac:dyDescent="0.25">
      <c r="O735" s="38"/>
      <c r="P735" s="38"/>
      <c r="Q735" s="38"/>
      <c r="R735" s="38"/>
      <c r="S735" s="38"/>
      <c r="T735" s="38"/>
      <c r="U735" s="38"/>
      <c r="V735" s="38"/>
      <c r="W735" s="38"/>
      <c r="X735" s="38"/>
    </row>
    <row r="736" spans="15:24" x14ac:dyDescent="0.25">
      <c r="O736" s="38"/>
      <c r="P736" s="38"/>
      <c r="Q736" s="38"/>
      <c r="R736" s="38"/>
      <c r="S736" s="38"/>
      <c r="T736" s="38"/>
      <c r="U736" s="38"/>
      <c r="V736" s="38"/>
      <c r="W736" s="38"/>
      <c r="X736" s="38"/>
    </row>
    <row r="737" spans="15:24" x14ac:dyDescent="0.25">
      <c r="O737" s="38"/>
      <c r="P737" s="38"/>
      <c r="Q737" s="38"/>
      <c r="R737" s="38"/>
      <c r="S737" s="38"/>
      <c r="T737" s="38"/>
      <c r="U737" s="38"/>
      <c r="V737" s="38"/>
      <c r="W737" s="38"/>
      <c r="X737" s="38"/>
    </row>
    <row r="738" spans="15:24" x14ac:dyDescent="0.25">
      <c r="O738" s="38"/>
      <c r="P738" s="38"/>
      <c r="Q738" s="38"/>
      <c r="R738" s="38"/>
      <c r="S738" s="38"/>
      <c r="T738" s="38"/>
      <c r="U738" s="38"/>
      <c r="V738" s="38"/>
      <c r="W738" s="38"/>
      <c r="X738" s="38"/>
    </row>
    <row r="739" spans="15:24" x14ac:dyDescent="0.25">
      <c r="O739" s="38"/>
      <c r="P739" s="38"/>
      <c r="Q739" s="38"/>
      <c r="R739" s="38"/>
      <c r="S739" s="38"/>
      <c r="T739" s="38"/>
      <c r="U739" s="38"/>
      <c r="V739" s="38"/>
      <c r="W739" s="38"/>
      <c r="X739" s="38"/>
    </row>
    <row r="740" spans="15:24" x14ac:dyDescent="0.25">
      <c r="O740" s="38"/>
      <c r="P740" s="38"/>
      <c r="Q740" s="38"/>
      <c r="R740" s="38"/>
      <c r="S740" s="38"/>
      <c r="T740" s="38"/>
      <c r="U740" s="38"/>
      <c r="V740" s="38"/>
      <c r="W740" s="38"/>
      <c r="X740" s="38"/>
    </row>
    <row r="741" spans="15:24" x14ac:dyDescent="0.25">
      <c r="O741" s="38"/>
      <c r="P741" s="38"/>
      <c r="Q741" s="38"/>
      <c r="R741" s="38"/>
      <c r="S741" s="38"/>
      <c r="T741" s="38"/>
      <c r="U741" s="38"/>
      <c r="V741" s="38"/>
      <c r="W741" s="38"/>
      <c r="X741" s="38"/>
    </row>
    <row r="742" spans="15:24" x14ac:dyDescent="0.25">
      <c r="O742" s="38"/>
      <c r="P742" s="38"/>
      <c r="Q742" s="38"/>
      <c r="R742" s="38"/>
      <c r="S742" s="38"/>
      <c r="T742" s="38"/>
      <c r="U742" s="38"/>
      <c r="V742" s="38"/>
      <c r="W742" s="38"/>
      <c r="X742" s="38"/>
    </row>
    <row r="743" spans="15:24" x14ac:dyDescent="0.25">
      <c r="O743" s="38"/>
      <c r="P743" s="38"/>
      <c r="Q743" s="38"/>
      <c r="R743" s="38"/>
      <c r="S743" s="38"/>
      <c r="T743" s="38"/>
      <c r="U743" s="38"/>
      <c r="V743" s="38"/>
      <c r="W743" s="38"/>
      <c r="X743" s="38"/>
    </row>
    <row r="744" spans="15:24" x14ac:dyDescent="0.25">
      <c r="O744" s="38"/>
      <c r="P744" s="38"/>
      <c r="Q744" s="38"/>
      <c r="R744" s="38"/>
      <c r="S744" s="38"/>
      <c r="T744" s="38"/>
      <c r="U744" s="38"/>
      <c r="V744" s="38"/>
      <c r="W744" s="38"/>
      <c r="X744" s="38"/>
    </row>
    <row r="745" spans="15:24" x14ac:dyDescent="0.25">
      <c r="O745" s="38"/>
      <c r="P745" s="38"/>
      <c r="Q745" s="38"/>
      <c r="R745" s="38"/>
      <c r="S745" s="38"/>
      <c r="T745" s="38"/>
      <c r="U745" s="38"/>
      <c r="V745" s="38"/>
      <c r="W745" s="38"/>
      <c r="X745" s="38"/>
    </row>
    <row r="746" spans="15:24" x14ac:dyDescent="0.25">
      <c r="O746" s="38"/>
      <c r="P746" s="38"/>
      <c r="Q746" s="38"/>
      <c r="R746" s="38"/>
      <c r="S746" s="38"/>
      <c r="T746" s="38"/>
      <c r="U746" s="38"/>
      <c r="V746" s="38"/>
      <c r="W746" s="38"/>
      <c r="X746" s="38"/>
    </row>
    <row r="747" spans="15:24" x14ac:dyDescent="0.25">
      <c r="O747" s="38"/>
      <c r="P747" s="38"/>
      <c r="Q747" s="38"/>
      <c r="R747" s="38"/>
      <c r="S747" s="38"/>
      <c r="T747" s="38"/>
      <c r="U747" s="38"/>
      <c r="V747" s="38"/>
      <c r="W747" s="38"/>
      <c r="X747" s="38"/>
    </row>
    <row r="748" spans="15:24" x14ac:dyDescent="0.25">
      <c r="O748" s="38"/>
      <c r="P748" s="38"/>
      <c r="Q748" s="38"/>
      <c r="R748" s="38"/>
      <c r="S748" s="38"/>
      <c r="T748" s="38"/>
      <c r="U748" s="38"/>
      <c r="V748" s="38"/>
      <c r="W748" s="38"/>
      <c r="X748" s="38"/>
    </row>
    <row r="749" spans="15:24" x14ac:dyDescent="0.25">
      <c r="O749" s="38"/>
      <c r="P749" s="38"/>
      <c r="Q749" s="38"/>
      <c r="R749" s="38"/>
      <c r="S749" s="38"/>
      <c r="T749" s="38"/>
      <c r="U749" s="38"/>
      <c r="V749" s="38"/>
      <c r="W749" s="38"/>
      <c r="X749" s="38"/>
    </row>
    <row r="750" spans="15:24" x14ac:dyDescent="0.25">
      <c r="O750" s="38"/>
      <c r="P750" s="38"/>
      <c r="Q750" s="38"/>
      <c r="R750" s="38"/>
      <c r="S750" s="38"/>
      <c r="T750" s="38"/>
      <c r="U750" s="38"/>
      <c r="V750" s="38"/>
      <c r="W750" s="38"/>
      <c r="X750" s="38"/>
    </row>
    <row r="751" spans="15:24" x14ac:dyDescent="0.25">
      <c r="O751" s="38"/>
      <c r="P751" s="38"/>
      <c r="Q751" s="38"/>
      <c r="R751" s="38"/>
      <c r="S751" s="38"/>
      <c r="T751" s="38"/>
      <c r="U751" s="38"/>
      <c r="V751" s="38"/>
      <c r="W751" s="38"/>
      <c r="X751" s="38"/>
    </row>
    <row r="752" spans="15:24" x14ac:dyDescent="0.25">
      <c r="O752" s="38"/>
      <c r="P752" s="38"/>
      <c r="Q752" s="38"/>
      <c r="R752" s="38"/>
      <c r="S752" s="38"/>
      <c r="T752" s="38"/>
      <c r="U752" s="38"/>
      <c r="V752" s="38"/>
      <c r="W752" s="38"/>
      <c r="X752" s="38"/>
    </row>
    <row r="753" spans="15:24" x14ac:dyDescent="0.25">
      <c r="O753" s="38"/>
      <c r="P753" s="38"/>
      <c r="Q753" s="38"/>
      <c r="R753" s="38"/>
      <c r="S753" s="38"/>
      <c r="T753" s="38"/>
      <c r="U753" s="38"/>
      <c r="V753" s="38"/>
      <c r="W753" s="38"/>
      <c r="X753" s="38"/>
    </row>
    <row r="754" spans="15:24" x14ac:dyDescent="0.25">
      <c r="O754" s="38"/>
      <c r="P754" s="38"/>
      <c r="Q754" s="38"/>
      <c r="R754" s="38"/>
      <c r="S754" s="38"/>
      <c r="T754" s="38"/>
      <c r="U754" s="38"/>
      <c r="V754" s="38"/>
      <c r="W754" s="38"/>
      <c r="X754" s="38"/>
    </row>
    <row r="755" spans="15:24" x14ac:dyDescent="0.25">
      <c r="O755" s="38"/>
      <c r="P755" s="38"/>
      <c r="Q755" s="38"/>
      <c r="R755" s="38"/>
      <c r="S755" s="38"/>
      <c r="T755" s="38"/>
      <c r="U755" s="38"/>
      <c r="V755" s="38"/>
      <c r="W755" s="38"/>
      <c r="X755" s="38"/>
    </row>
    <row r="756" spans="15:24" x14ac:dyDescent="0.25">
      <c r="O756" s="38"/>
      <c r="P756" s="38"/>
      <c r="Q756" s="38"/>
      <c r="R756" s="38"/>
      <c r="S756" s="38"/>
      <c r="T756" s="38"/>
      <c r="U756" s="38"/>
      <c r="V756" s="38"/>
      <c r="W756" s="38"/>
      <c r="X756" s="38"/>
    </row>
    <row r="757" spans="15:24" x14ac:dyDescent="0.25">
      <c r="O757" s="38"/>
      <c r="P757" s="38"/>
      <c r="Q757" s="38"/>
      <c r="R757" s="38"/>
      <c r="S757" s="38"/>
      <c r="T757" s="38"/>
      <c r="U757" s="38"/>
      <c r="V757" s="38"/>
      <c r="W757" s="38"/>
      <c r="X757" s="38"/>
    </row>
    <row r="758" spans="15:24" x14ac:dyDescent="0.25">
      <c r="O758" s="38"/>
      <c r="P758" s="38"/>
      <c r="Q758" s="38"/>
      <c r="R758" s="38"/>
      <c r="S758" s="38"/>
      <c r="T758" s="38"/>
      <c r="U758" s="38"/>
      <c r="V758" s="38"/>
      <c r="W758" s="38"/>
      <c r="X758" s="38"/>
    </row>
  </sheetData>
  <sortState ref="R50:R59">
    <sortCondition ref="R50:R59"/>
  </sortState>
  <pageMargins left="0.70866141732283472" right="0.70866141732283472" top="0.74803149606299213" bottom="0.74803149606299213" header="0.31496062992125984" footer="0.31496062992125984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9"/>
  <sheetViews>
    <sheetView workbookViewId="0">
      <selection activeCell="G1" sqref="G1"/>
    </sheetView>
  </sheetViews>
  <sheetFormatPr defaultRowHeight="15" x14ac:dyDescent="0.25"/>
  <sheetData>
    <row r="1" spans="1:22" x14ac:dyDescent="0.25">
      <c r="C1" s="486"/>
      <c r="D1" s="486"/>
      <c r="E1" s="486"/>
      <c r="F1" s="487"/>
      <c r="G1" s="486" t="s">
        <v>1010</v>
      </c>
      <c r="H1" s="486"/>
      <c r="I1" s="486"/>
      <c r="J1" s="486"/>
      <c r="K1" s="486"/>
      <c r="L1" s="486"/>
      <c r="M1" s="486"/>
      <c r="N1" s="486"/>
      <c r="O1" s="486"/>
      <c r="Q1" s="26"/>
      <c r="R1" s="26"/>
      <c r="S1" s="26"/>
      <c r="T1" s="26"/>
    </row>
    <row r="2" spans="1:22" x14ac:dyDescent="0.25">
      <c r="A2" s="488" t="s">
        <v>495</v>
      </c>
      <c r="B2" s="13" t="s">
        <v>496</v>
      </c>
      <c r="C2" s="4" t="s">
        <v>269</v>
      </c>
      <c r="D2" s="131" t="s">
        <v>270</v>
      </c>
      <c r="E2" s="116" t="s">
        <v>271</v>
      </c>
      <c r="F2" s="116" t="s">
        <v>213</v>
      </c>
      <c r="G2" s="449" t="s">
        <v>285</v>
      </c>
      <c r="H2" s="376" t="s">
        <v>497</v>
      </c>
      <c r="I2" s="265" t="s">
        <v>498</v>
      </c>
      <c r="J2" s="489" t="s">
        <v>403</v>
      </c>
      <c r="K2" s="211" t="s">
        <v>273</v>
      </c>
      <c r="L2" s="490" t="s">
        <v>499</v>
      </c>
      <c r="M2" s="116" t="s">
        <v>213</v>
      </c>
      <c r="N2" s="491" t="s">
        <v>500</v>
      </c>
      <c r="O2" s="492" t="s">
        <v>478</v>
      </c>
      <c r="P2" s="491" t="s">
        <v>422</v>
      </c>
      <c r="Q2" s="124" t="s">
        <v>221</v>
      </c>
      <c r="R2" s="125" t="s">
        <v>211</v>
      </c>
      <c r="S2" s="226" t="s">
        <v>222</v>
      </c>
      <c r="T2" s="124" t="s">
        <v>279</v>
      </c>
    </row>
    <row r="3" spans="1:22" x14ac:dyDescent="0.25">
      <c r="A3" s="488" t="s">
        <v>495</v>
      </c>
      <c r="B3" s="13" t="s">
        <v>496</v>
      </c>
      <c r="C3" s="4">
        <v>5</v>
      </c>
      <c r="D3" s="4"/>
      <c r="E3" s="9"/>
      <c r="F3" s="143">
        <v>42140</v>
      </c>
      <c r="G3" s="131">
        <v>0</v>
      </c>
      <c r="H3" s="131">
        <v>-1</v>
      </c>
      <c r="I3" s="131">
        <v>0</v>
      </c>
      <c r="J3" s="131">
        <v>0</v>
      </c>
      <c r="K3" s="131">
        <v>0</v>
      </c>
      <c r="L3" s="131">
        <v>0</v>
      </c>
      <c r="M3" s="218">
        <v>42161</v>
      </c>
      <c r="N3" s="47">
        <v>0</v>
      </c>
      <c r="O3" s="47">
        <v>0</v>
      </c>
      <c r="P3" s="4">
        <v>1</v>
      </c>
      <c r="Q3" s="134">
        <v>9</v>
      </c>
      <c r="R3" s="47">
        <v>0</v>
      </c>
      <c r="S3" s="135">
        <v>0</v>
      </c>
      <c r="T3" s="136">
        <v>5</v>
      </c>
      <c r="U3" s="49"/>
      <c r="V3" s="49"/>
    </row>
    <row r="4" spans="1:22" x14ac:dyDescent="0.25">
      <c r="A4" s="488" t="s">
        <v>495</v>
      </c>
      <c r="B4" s="13" t="s">
        <v>496</v>
      </c>
      <c r="C4" s="4" t="s">
        <v>269</v>
      </c>
      <c r="D4" s="131" t="s">
        <v>270</v>
      </c>
      <c r="E4" s="116" t="s">
        <v>271</v>
      </c>
      <c r="F4" s="116" t="s">
        <v>213</v>
      </c>
      <c r="G4" s="316" t="s">
        <v>403</v>
      </c>
      <c r="H4" s="232" t="s">
        <v>285</v>
      </c>
      <c r="I4" s="466" t="s">
        <v>501</v>
      </c>
      <c r="J4" s="116" t="s">
        <v>213</v>
      </c>
      <c r="K4" s="352" t="s">
        <v>119</v>
      </c>
      <c r="L4" s="216" t="s">
        <v>469</v>
      </c>
      <c r="M4" s="213" t="s">
        <v>473</v>
      </c>
      <c r="N4" s="467" t="s">
        <v>468</v>
      </c>
      <c r="O4" s="221" t="s">
        <v>472</v>
      </c>
      <c r="Q4" s="124" t="s">
        <v>221</v>
      </c>
      <c r="R4" s="125" t="s">
        <v>211</v>
      </c>
      <c r="S4" s="226" t="s">
        <v>222</v>
      </c>
      <c r="T4" s="124" t="s">
        <v>279</v>
      </c>
      <c r="U4" s="49"/>
      <c r="V4" s="49"/>
    </row>
    <row r="5" spans="1:22" x14ac:dyDescent="0.25">
      <c r="A5" s="488" t="s">
        <v>495</v>
      </c>
      <c r="B5" s="13" t="s">
        <v>496</v>
      </c>
      <c r="C5" s="4">
        <v>5</v>
      </c>
      <c r="D5" s="183">
        <v>5</v>
      </c>
      <c r="E5" s="128">
        <v>42161</v>
      </c>
      <c r="F5" s="218">
        <v>42161</v>
      </c>
      <c r="G5" s="133">
        <v>0</v>
      </c>
      <c r="H5" s="4">
        <v>0</v>
      </c>
      <c r="I5" s="4">
        <v>1</v>
      </c>
      <c r="J5" s="9" t="s">
        <v>280</v>
      </c>
      <c r="K5" s="220">
        <v>0</v>
      </c>
      <c r="L5" s="220">
        <v>0</v>
      </c>
      <c r="M5" s="220">
        <v>0</v>
      </c>
      <c r="N5" s="220">
        <v>0</v>
      </c>
      <c r="O5" s="220">
        <v>0</v>
      </c>
      <c r="Q5" s="134">
        <v>8</v>
      </c>
      <c r="R5" s="47">
        <v>1</v>
      </c>
      <c r="S5" s="135">
        <v>0.125</v>
      </c>
      <c r="T5" s="281">
        <v>4.875</v>
      </c>
      <c r="U5" s="49"/>
      <c r="V5" s="49"/>
    </row>
    <row r="6" spans="1:22" x14ac:dyDescent="0.25">
      <c r="A6" s="488" t="s">
        <v>495</v>
      </c>
      <c r="B6" s="13" t="s">
        <v>496</v>
      </c>
      <c r="C6" s="4" t="s">
        <v>269</v>
      </c>
      <c r="D6" s="131" t="s">
        <v>270</v>
      </c>
      <c r="E6" s="116" t="s">
        <v>271</v>
      </c>
      <c r="F6" s="116" t="s">
        <v>213</v>
      </c>
      <c r="G6" s="334" t="s">
        <v>502</v>
      </c>
      <c r="H6" s="279" t="s">
        <v>475</v>
      </c>
      <c r="I6" s="493" t="s">
        <v>442</v>
      </c>
      <c r="J6" s="216" t="s">
        <v>441</v>
      </c>
      <c r="K6" s="165" t="s">
        <v>477</v>
      </c>
      <c r="L6" s="246" t="s">
        <v>444</v>
      </c>
      <c r="M6" s="231" t="s">
        <v>474</v>
      </c>
      <c r="N6" s="116" t="s">
        <v>213</v>
      </c>
      <c r="O6" s="393" t="s">
        <v>285</v>
      </c>
      <c r="P6" s="420" t="s">
        <v>302</v>
      </c>
      <c r="Q6" s="124" t="s">
        <v>221</v>
      </c>
      <c r="R6" s="125" t="s">
        <v>211</v>
      </c>
      <c r="S6" s="226" t="s">
        <v>222</v>
      </c>
      <c r="T6" s="124" t="s">
        <v>279</v>
      </c>
      <c r="U6" s="49"/>
      <c r="V6" s="49"/>
    </row>
    <row r="7" spans="1:22" x14ac:dyDescent="0.25">
      <c r="A7" s="488" t="s">
        <v>495</v>
      </c>
      <c r="B7" s="13" t="s">
        <v>496</v>
      </c>
      <c r="C7" s="47">
        <v>5</v>
      </c>
      <c r="D7" s="494">
        <v>4.875</v>
      </c>
      <c r="E7" s="128">
        <v>42184</v>
      </c>
      <c r="F7" s="132" t="s">
        <v>345</v>
      </c>
      <c r="G7" s="133">
        <v>0</v>
      </c>
      <c r="H7" s="4">
        <v>-1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32" t="s">
        <v>398</v>
      </c>
      <c r="O7" s="169">
        <v>0</v>
      </c>
      <c r="P7" s="169">
        <v>-2</v>
      </c>
      <c r="Q7" s="134">
        <v>9</v>
      </c>
      <c r="R7" s="47">
        <v>-3</v>
      </c>
      <c r="S7" s="135">
        <v>-0.33333333333333331</v>
      </c>
      <c r="T7" s="281">
        <v>5.208333333333333</v>
      </c>
      <c r="U7" s="49"/>
      <c r="V7" s="49"/>
    </row>
    <row r="8" spans="1:22" x14ac:dyDescent="0.25">
      <c r="A8" s="488" t="s">
        <v>495</v>
      </c>
      <c r="B8" s="13" t="s">
        <v>496</v>
      </c>
      <c r="C8" s="4" t="s">
        <v>269</v>
      </c>
      <c r="D8" s="131" t="s">
        <v>270</v>
      </c>
      <c r="E8" s="116" t="s">
        <v>271</v>
      </c>
      <c r="F8" s="116" t="s">
        <v>213</v>
      </c>
      <c r="G8" s="230" t="s">
        <v>288</v>
      </c>
      <c r="H8" s="221" t="s">
        <v>123</v>
      </c>
      <c r="I8" s="368" t="s">
        <v>372</v>
      </c>
      <c r="J8" s="426" t="s">
        <v>285</v>
      </c>
      <c r="K8" s="420" t="s">
        <v>302</v>
      </c>
      <c r="L8" s="232" t="s">
        <v>288</v>
      </c>
      <c r="M8" s="221" t="s">
        <v>123</v>
      </c>
      <c r="N8" s="425" t="s">
        <v>372</v>
      </c>
      <c r="Q8" s="124" t="s">
        <v>221</v>
      </c>
      <c r="R8" s="125" t="s">
        <v>211</v>
      </c>
      <c r="S8" s="226" t="s">
        <v>222</v>
      </c>
      <c r="T8" s="124" t="s">
        <v>279</v>
      </c>
      <c r="U8" s="235" t="s">
        <v>230</v>
      </c>
      <c r="V8" s="235" t="s">
        <v>231</v>
      </c>
    </row>
    <row r="9" spans="1:22" x14ac:dyDescent="0.25">
      <c r="A9" s="488" t="s">
        <v>495</v>
      </c>
      <c r="B9" s="13" t="s">
        <v>496</v>
      </c>
      <c r="C9" s="427">
        <v>5</v>
      </c>
      <c r="D9" s="183">
        <v>5.208333333333333</v>
      </c>
      <c r="E9" s="287">
        <v>42287</v>
      </c>
      <c r="F9" s="132" t="s">
        <v>398</v>
      </c>
      <c r="G9" s="428">
        <v>0</v>
      </c>
      <c r="H9" s="169">
        <v>0</v>
      </c>
      <c r="I9" s="169">
        <v>-2</v>
      </c>
      <c r="J9" s="495">
        <v>-2</v>
      </c>
      <c r="K9" s="169">
        <v>-2</v>
      </c>
      <c r="L9" s="169">
        <v>0</v>
      </c>
      <c r="M9" s="169">
        <v>0</v>
      </c>
      <c r="N9" s="169">
        <v>0</v>
      </c>
      <c r="Q9" s="134">
        <v>8</v>
      </c>
      <c r="R9" s="47">
        <v>-6</v>
      </c>
      <c r="S9" s="135">
        <v>-0.75</v>
      </c>
      <c r="T9" s="156">
        <v>5.958333333333333</v>
      </c>
      <c r="U9" s="145">
        <v>5</v>
      </c>
      <c r="V9" s="171">
        <v>-0.95833333333333304</v>
      </c>
    </row>
    <row r="10" spans="1:22" x14ac:dyDescent="0.25">
      <c r="A10" s="496" t="s">
        <v>503</v>
      </c>
      <c r="B10" s="6" t="s">
        <v>504</v>
      </c>
      <c r="C10" s="4" t="s">
        <v>269</v>
      </c>
      <c r="D10" s="131" t="s">
        <v>270</v>
      </c>
      <c r="E10" s="116" t="s">
        <v>271</v>
      </c>
      <c r="F10" s="116" t="s">
        <v>213</v>
      </c>
      <c r="G10" s="210" t="s">
        <v>306</v>
      </c>
      <c r="H10" s="214" t="s">
        <v>276</v>
      </c>
      <c r="O10" s="274"/>
      <c r="P10" s="274"/>
      <c r="Q10" s="124" t="s">
        <v>221</v>
      </c>
      <c r="R10" s="125" t="s">
        <v>211</v>
      </c>
      <c r="S10" s="226" t="s">
        <v>222</v>
      </c>
      <c r="T10" s="124" t="s">
        <v>279</v>
      </c>
      <c r="U10" s="235" t="s">
        <v>230</v>
      </c>
      <c r="V10" s="235" t="s">
        <v>231</v>
      </c>
    </row>
    <row r="11" spans="1:22" x14ac:dyDescent="0.25">
      <c r="A11" s="496" t="s">
        <v>503</v>
      </c>
      <c r="B11" s="6" t="s">
        <v>504</v>
      </c>
      <c r="C11" s="4">
        <v>8</v>
      </c>
      <c r="D11" s="229"/>
      <c r="E11" s="47"/>
      <c r="F11" s="218">
        <v>42161</v>
      </c>
      <c r="G11" s="133">
        <v>0</v>
      </c>
      <c r="H11" s="4">
        <v>0</v>
      </c>
      <c r="I11" s="274"/>
      <c r="J11" s="274"/>
      <c r="K11" s="197"/>
      <c r="L11" s="274"/>
      <c r="M11" s="274"/>
      <c r="N11" s="274"/>
      <c r="O11" s="274"/>
      <c r="P11" s="274"/>
      <c r="Q11" s="134">
        <v>2</v>
      </c>
      <c r="R11" s="47">
        <v>0</v>
      </c>
      <c r="S11" s="135">
        <v>0</v>
      </c>
      <c r="T11" s="497">
        <v>8</v>
      </c>
      <c r="U11" s="498">
        <v>8</v>
      </c>
      <c r="V11" s="146">
        <v>0</v>
      </c>
    </row>
    <row r="12" spans="1:22" x14ac:dyDescent="0.25">
      <c r="A12" s="17" t="s">
        <v>505</v>
      </c>
      <c r="B12" s="13" t="s">
        <v>506</v>
      </c>
      <c r="C12" s="4" t="s">
        <v>269</v>
      </c>
      <c r="D12" s="131" t="s">
        <v>270</v>
      </c>
      <c r="E12" s="116" t="s">
        <v>271</v>
      </c>
      <c r="F12" s="116" t="s">
        <v>213</v>
      </c>
      <c r="G12" s="499" t="s">
        <v>388</v>
      </c>
      <c r="H12" s="500" t="s">
        <v>507</v>
      </c>
      <c r="I12" s="464" t="s">
        <v>468</v>
      </c>
      <c r="J12" s="274"/>
      <c r="K12" s="274"/>
      <c r="L12" s="274"/>
      <c r="M12" s="274"/>
      <c r="N12" s="465"/>
      <c r="O12" s="274"/>
      <c r="P12" s="274"/>
      <c r="Q12" s="124" t="s">
        <v>221</v>
      </c>
      <c r="R12" s="125" t="s">
        <v>211</v>
      </c>
      <c r="S12" s="226" t="s">
        <v>222</v>
      </c>
      <c r="T12" s="124" t="s">
        <v>279</v>
      </c>
      <c r="U12" s="235" t="s">
        <v>230</v>
      </c>
      <c r="V12" s="235" t="s">
        <v>231</v>
      </c>
    </row>
    <row r="13" spans="1:22" x14ac:dyDescent="0.25">
      <c r="A13" s="17" t="s">
        <v>505</v>
      </c>
      <c r="B13" s="13" t="s">
        <v>506</v>
      </c>
      <c r="C13" s="186">
        <v>5</v>
      </c>
      <c r="D13" s="183"/>
      <c r="E13" s="9"/>
      <c r="F13" s="128" t="s">
        <v>224</v>
      </c>
      <c r="G13" s="129">
        <v>0</v>
      </c>
      <c r="H13" s="130">
        <v>2</v>
      </c>
      <c r="I13" s="130">
        <v>0</v>
      </c>
      <c r="J13" s="274"/>
      <c r="K13" s="274"/>
      <c r="L13" s="274"/>
      <c r="M13" s="274"/>
      <c r="N13" s="465"/>
      <c r="O13" s="274"/>
      <c r="P13" s="274"/>
      <c r="Q13" s="134">
        <v>3</v>
      </c>
      <c r="R13" s="47">
        <v>2</v>
      </c>
      <c r="S13" s="135">
        <v>0.66666666666666663</v>
      </c>
      <c r="T13" s="497">
        <v>4.333333333333333</v>
      </c>
      <c r="U13" s="498">
        <v>5</v>
      </c>
      <c r="V13" s="146">
        <v>0.66666666666666696</v>
      </c>
    </row>
    <row r="14" spans="1:22" x14ac:dyDescent="0.25">
      <c r="A14" s="7" t="s">
        <v>508</v>
      </c>
      <c r="B14" s="11" t="s">
        <v>509</v>
      </c>
      <c r="C14" s="4" t="s">
        <v>269</v>
      </c>
      <c r="D14" s="131" t="s">
        <v>270</v>
      </c>
      <c r="E14" s="116" t="s">
        <v>271</v>
      </c>
      <c r="F14" s="116" t="s">
        <v>213</v>
      </c>
      <c r="G14" s="501" t="s">
        <v>510</v>
      </c>
      <c r="H14" s="502" t="s">
        <v>412</v>
      </c>
      <c r="I14" s="367" t="s">
        <v>411</v>
      </c>
      <c r="J14" s="293" t="s">
        <v>511</v>
      </c>
      <c r="K14" s="355" t="s">
        <v>512</v>
      </c>
      <c r="L14" s="166" t="s">
        <v>413</v>
      </c>
      <c r="M14" s="167" t="s">
        <v>416</v>
      </c>
      <c r="N14" s="274"/>
      <c r="Q14" s="124" t="s">
        <v>221</v>
      </c>
      <c r="R14" s="125" t="s">
        <v>211</v>
      </c>
      <c r="S14" s="126" t="s">
        <v>222</v>
      </c>
      <c r="T14" s="124" t="s">
        <v>279</v>
      </c>
      <c r="U14" s="235" t="s">
        <v>230</v>
      </c>
      <c r="V14" s="235" t="s">
        <v>231</v>
      </c>
    </row>
    <row r="15" spans="1:22" x14ac:dyDescent="0.25">
      <c r="A15" s="7" t="s">
        <v>508</v>
      </c>
      <c r="B15" s="11" t="s">
        <v>509</v>
      </c>
      <c r="C15" s="4">
        <v>7</v>
      </c>
      <c r="D15" s="183"/>
      <c r="E15" s="9"/>
      <c r="F15" s="132" t="s">
        <v>345</v>
      </c>
      <c r="G15" s="154">
        <v>-1</v>
      </c>
      <c r="H15" s="155">
        <v>-1</v>
      </c>
      <c r="I15" s="155">
        <v>-1</v>
      </c>
      <c r="J15" s="47">
        <v>-1</v>
      </c>
      <c r="K15" s="47">
        <v>1</v>
      </c>
      <c r="L15" s="47">
        <v>-1</v>
      </c>
      <c r="M15" s="47">
        <v>0</v>
      </c>
      <c r="N15" s="274"/>
      <c r="Q15" s="134">
        <v>7</v>
      </c>
      <c r="R15" s="47">
        <v>-4</v>
      </c>
      <c r="S15" s="135">
        <v>-0.5714285714285714</v>
      </c>
      <c r="T15" s="497">
        <v>7.5714285714285712</v>
      </c>
      <c r="U15" s="498">
        <v>7</v>
      </c>
      <c r="V15" s="146">
        <v>-0.57142857142857117</v>
      </c>
    </row>
    <row r="16" spans="1:22" x14ac:dyDescent="0.25">
      <c r="A16" s="496" t="s">
        <v>513</v>
      </c>
      <c r="B16" s="6" t="s">
        <v>514</v>
      </c>
      <c r="C16" s="4" t="s">
        <v>269</v>
      </c>
      <c r="D16" s="131" t="s">
        <v>270</v>
      </c>
      <c r="E16" s="116" t="s">
        <v>271</v>
      </c>
      <c r="F16" s="116" t="s">
        <v>213</v>
      </c>
      <c r="G16" s="261" t="s">
        <v>302</v>
      </c>
      <c r="H16" s="340" t="s">
        <v>284</v>
      </c>
      <c r="I16" s="340" t="s">
        <v>137</v>
      </c>
      <c r="J16" s="172" t="s">
        <v>213</v>
      </c>
      <c r="K16" s="323" t="s">
        <v>515</v>
      </c>
      <c r="L16" s="208" t="s">
        <v>516</v>
      </c>
      <c r="M16" s="503" t="s">
        <v>234</v>
      </c>
      <c r="N16" s="455" t="s">
        <v>405</v>
      </c>
      <c r="O16" s="274"/>
      <c r="P16" s="274"/>
      <c r="Q16" s="124" t="s">
        <v>221</v>
      </c>
      <c r="R16" s="125" t="s">
        <v>211</v>
      </c>
      <c r="S16" s="226" t="s">
        <v>222</v>
      </c>
      <c r="T16" s="124" t="s">
        <v>279</v>
      </c>
      <c r="U16" s="235" t="s">
        <v>230</v>
      </c>
      <c r="V16" s="235" t="s">
        <v>231</v>
      </c>
    </row>
    <row r="17" spans="1:22" x14ac:dyDescent="0.25">
      <c r="A17" s="496" t="s">
        <v>513</v>
      </c>
      <c r="B17" s="6" t="s">
        <v>514</v>
      </c>
      <c r="C17" s="4">
        <v>6</v>
      </c>
      <c r="D17" s="4"/>
      <c r="E17" s="9"/>
      <c r="F17" s="143">
        <v>42056</v>
      </c>
      <c r="G17" s="129">
        <v>-1</v>
      </c>
      <c r="H17" s="130">
        <v>0</v>
      </c>
      <c r="I17" s="130">
        <v>0</v>
      </c>
      <c r="J17" s="132">
        <v>42308</v>
      </c>
      <c r="K17" s="47">
        <v>0</v>
      </c>
      <c r="L17" s="47">
        <v>-2</v>
      </c>
      <c r="M17" s="47">
        <v>-2</v>
      </c>
      <c r="N17" s="47">
        <v>1</v>
      </c>
      <c r="O17" s="274"/>
      <c r="P17" s="274"/>
      <c r="Q17" s="134">
        <v>7</v>
      </c>
      <c r="R17" s="47">
        <v>-4</v>
      </c>
      <c r="S17" s="135">
        <v>-0.5714285714285714</v>
      </c>
      <c r="T17" s="497">
        <v>6.5714285714285712</v>
      </c>
      <c r="U17" s="498">
        <v>6</v>
      </c>
      <c r="V17" s="146">
        <v>-0.57142857142857117</v>
      </c>
    </row>
    <row r="18" spans="1:22" x14ac:dyDescent="0.25">
      <c r="A18" s="496" t="s">
        <v>517</v>
      </c>
      <c r="B18" s="504" t="s">
        <v>518</v>
      </c>
      <c r="C18" s="4" t="s">
        <v>269</v>
      </c>
      <c r="D18" s="131" t="s">
        <v>270</v>
      </c>
      <c r="E18" s="116" t="s">
        <v>271</v>
      </c>
      <c r="F18" s="116" t="s">
        <v>213</v>
      </c>
      <c r="G18" s="505" t="s">
        <v>48</v>
      </c>
      <c r="H18" s="340" t="s">
        <v>312</v>
      </c>
      <c r="I18" s="340" t="s">
        <v>400</v>
      </c>
      <c r="J18" s="116" t="s">
        <v>213</v>
      </c>
      <c r="K18" s="455" t="s">
        <v>234</v>
      </c>
      <c r="L18" s="324" t="s">
        <v>516</v>
      </c>
      <c r="M18" s="506" t="s">
        <v>515</v>
      </c>
      <c r="N18" s="208" t="s">
        <v>216</v>
      </c>
      <c r="O18" s="131" t="s">
        <v>213</v>
      </c>
      <c r="P18" s="189" t="s">
        <v>252</v>
      </c>
      <c r="Q18" s="124" t="s">
        <v>221</v>
      </c>
      <c r="R18" s="125" t="s">
        <v>211</v>
      </c>
      <c r="S18" s="126" t="s">
        <v>222</v>
      </c>
      <c r="T18" s="124" t="s">
        <v>279</v>
      </c>
      <c r="U18" s="235"/>
      <c r="V18" s="235"/>
    </row>
    <row r="19" spans="1:22" x14ac:dyDescent="0.25">
      <c r="A19" s="496" t="s">
        <v>517</v>
      </c>
      <c r="B19" s="504" t="s">
        <v>518</v>
      </c>
      <c r="C19" s="4">
        <v>7</v>
      </c>
      <c r="D19" s="4"/>
      <c r="E19" s="9"/>
      <c r="F19" s="143">
        <v>42056</v>
      </c>
      <c r="G19" s="507">
        <v>2</v>
      </c>
      <c r="H19" s="508">
        <v>0</v>
      </c>
      <c r="I19" s="508">
        <v>1</v>
      </c>
      <c r="J19" s="403">
        <v>42308</v>
      </c>
      <c r="K19" s="47">
        <v>0</v>
      </c>
      <c r="L19" s="47">
        <v>0</v>
      </c>
      <c r="M19" s="47">
        <v>0</v>
      </c>
      <c r="N19" s="47">
        <v>-1</v>
      </c>
      <c r="O19" s="244" t="s">
        <v>293</v>
      </c>
      <c r="P19" s="4">
        <v>0</v>
      </c>
      <c r="Q19" s="134">
        <v>8</v>
      </c>
      <c r="R19" s="47">
        <v>2</v>
      </c>
      <c r="S19" s="135">
        <v>0.25</v>
      </c>
      <c r="T19" s="136">
        <v>6.75</v>
      </c>
      <c r="U19" s="498"/>
      <c r="V19" s="146"/>
    </row>
    <row r="20" spans="1:22" x14ac:dyDescent="0.25">
      <c r="A20" s="496" t="s">
        <v>517</v>
      </c>
      <c r="B20" s="504" t="s">
        <v>518</v>
      </c>
      <c r="C20" s="4" t="s">
        <v>269</v>
      </c>
      <c r="D20" s="131" t="s">
        <v>270</v>
      </c>
      <c r="E20" s="116" t="s">
        <v>271</v>
      </c>
      <c r="F20" s="116" t="s">
        <v>213</v>
      </c>
      <c r="G20" s="137" t="s">
        <v>519</v>
      </c>
      <c r="H20" s="166" t="s">
        <v>520</v>
      </c>
      <c r="I20" s="151" t="s">
        <v>241</v>
      </c>
      <c r="J20" s="509" t="s">
        <v>234</v>
      </c>
      <c r="K20" s="165" t="s">
        <v>266</v>
      </c>
      <c r="L20" s="137" t="s">
        <v>519</v>
      </c>
      <c r="M20" s="151" t="s">
        <v>241</v>
      </c>
      <c r="N20" s="165" t="s">
        <v>520</v>
      </c>
      <c r="O20" s="369" t="s">
        <v>234</v>
      </c>
      <c r="P20" s="425" t="s">
        <v>234</v>
      </c>
      <c r="Q20" s="124" t="s">
        <v>221</v>
      </c>
      <c r="R20" s="125" t="s">
        <v>211</v>
      </c>
      <c r="S20" s="226" t="s">
        <v>222</v>
      </c>
      <c r="T20" s="124" t="s">
        <v>279</v>
      </c>
      <c r="U20" s="235" t="s">
        <v>230</v>
      </c>
      <c r="V20" s="235" t="s">
        <v>231</v>
      </c>
    </row>
    <row r="21" spans="1:22" x14ac:dyDescent="0.25">
      <c r="A21" s="496" t="s">
        <v>517</v>
      </c>
      <c r="B21" s="504" t="s">
        <v>518</v>
      </c>
      <c r="C21" s="249">
        <v>7</v>
      </c>
      <c r="D21" s="183">
        <v>6.75</v>
      </c>
      <c r="E21" s="203">
        <v>42464</v>
      </c>
      <c r="F21" s="244" t="s">
        <v>293</v>
      </c>
      <c r="G21" s="4">
        <v>0</v>
      </c>
      <c r="H21" s="4">
        <v>-2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-1</v>
      </c>
      <c r="P21" s="4">
        <v>0</v>
      </c>
      <c r="Q21" s="134">
        <v>10</v>
      </c>
      <c r="R21" s="47">
        <v>-1</v>
      </c>
      <c r="S21" s="135">
        <v>-0.1</v>
      </c>
      <c r="T21" s="156">
        <v>6.85</v>
      </c>
      <c r="U21" s="510">
        <v>6.75</v>
      </c>
      <c r="V21" s="171">
        <v>-9.9999999999999645E-2</v>
      </c>
    </row>
    <row r="22" spans="1:22" x14ac:dyDescent="0.25">
      <c r="A22" s="14" t="s">
        <v>521</v>
      </c>
      <c r="B22" s="13" t="s">
        <v>522</v>
      </c>
      <c r="C22" s="4" t="s">
        <v>269</v>
      </c>
      <c r="D22" s="131" t="s">
        <v>270</v>
      </c>
      <c r="E22" s="116" t="s">
        <v>271</v>
      </c>
      <c r="F22" s="116" t="s">
        <v>213</v>
      </c>
      <c r="G22" s="511" t="s">
        <v>308</v>
      </c>
      <c r="H22" s="191" t="s">
        <v>523</v>
      </c>
      <c r="I22" s="258" t="s">
        <v>143</v>
      </c>
      <c r="J22" s="158" t="s">
        <v>282</v>
      </c>
      <c r="K22" s="274"/>
      <c r="L22" s="274"/>
      <c r="M22" s="274"/>
      <c r="N22" s="274"/>
      <c r="O22" s="274"/>
      <c r="P22" s="274"/>
      <c r="Q22" s="124" t="s">
        <v>221</v>
      </c>
      <c r="R22" s="125" t="s">
        <v>211</v>
      </c>
      <c r="S22" s="226" t="s">
        <v>222</v>
      </c>
      <c r="T22" s="124" t="s">
        <v>279</v>
      </c>
      <c r="U22" s="235" t="s">
        <v>230</v>
      </c>
      <c r="V22" s="235" t="s">
        <v>231</v>
      </c>
    </row>
    <row r="23" spans="1:22" x14ac:dyDescent="0.25">
      <c r="A23" s="14" t="s">
        <v>521</v>
      </c>
      <c r="B23" s="13" t="s">
        <v>522</v>
      </c>
      <c r="C23" s="4">
        <v>10</v>
      </c>
      <c r="D23" s="4"/>
      <c r="E23" s="9"/>
      <c r="F23" s="9" t="s">
        <v>280</v>
      </c>
      <c r="G23" s="133">
        <v>-1</v>
      </c>
      <c r="H23" s="4">
        <v>0</v>
      </c>
      <c r="I23" s="220">
        <v>0</v>
      </c>
      <c r="J23" s="4">
        <v>-1</v>
      </c>
      <c r="Q23" s="134">
        <v>4</v>
      </c>
      <c r="R23" s="47">
        <v>-2</v>
      </c>
      <c r="S23" s="135">
        <v>-0.5</v>
      </c>
      <c r="T23" s="497">
        <v>10.5</v>
      </c>
      <c r="U23" s="498">
        <v>10</v>
      </c>
      <c r="V23" s="146">
        <v>-0.5</v>
      </c>
    </row>
    <row r="24" spans="1:22" x14ac:dyDescent="0.25">
      <c r="A24" s="10" t="s">
        <v>3</v>
      </c>
      <c r="B24" s="13" t="s">
        <v>4</v>
      </c>
      <c r="C24" s="4" t="s">
        <v>269</v>
      </c>
      <c r="D24" s="131" t="s">
        <v>270</v>
      </c>
      <c r="E24" s="116" t="s">
        <v>271</v>
      </c>
      <c r="F24" s="116" t="s">
        <v>213</v>
      </c>
      <c r="G24" s="210" t="s">
        <v>272</v>
      </c>
      <c r="H24" s="211" t="s">
        <v>273</v>
      </c>
      <c r="I24" s="212" t="s">
        <v>274</v>
      </c>
      <c r="J24" s="116" t="s">
        <v>213</v>
      </c>
      <c r="K24" s="213" t="s">
        <v>136</v>
      </c>
      <c r="L24" s="121" t="s">
        <v>275</v>
      </c>
      <c r="M24" s="214" t="s">
        <v>276</v>
      </c>
      <c r="N24" s="215" t="s">
        <v>213</v>
      </c>
      <c r="O24" s="216" t="s">
        <v>277</v>
      </c>
      <c r="P24" s="158" t="s">
        <v>278</v>
      </c>
      <c r="Q24" s="124" t="s">
        <v>221</v>
      </c>
      <c r="R24" s="125" t="s">
        <v>211</v>
      </c>
      <c r="S24" s="126" t="s">
        <v>222</v>
      </c>
      <c r="T24" s="124" t="s">
        <v>279</v>
      </c>
      <c r="U24" s="49"/>
      <c r="V24" s="49"/>
    </row>
    <row r="25" spans="1:22" x14ac:dyDescent="0.25">
      <c r="A25" s="10" t="s">
        <v>3</v>
      </c>
      <c r="B25" s="13" t="s">
        <v>4</v>
      </c>
      <c r="C25" s="4">
        <v>7</v>
      </c>
      <c r="D25" s="4">
        <v>182</v>
      </c>
      <c r="E25" s="143">
        <v>41983</v>
      </c>
      <c r="F25" s="203">
        <v>42035</v>
      </c>
      <c r="G25" s="217">
        <v>1</v>
      </c>
      <c r="H25" s="4">
        <v>-2</v>
      </c>
      <c r="I25" s="4">
        <v>-1</v>
      </c>
      <c r="J25" s="218">
        <v>42161</v>
      </c>
      <c r="K25" s="47">
        <v>0</v>
      </c>
      <c r="L25" s="4">
        <v>0</v>
      </c>
      <c r="M25" s="4">
        <v>-1</v>
      </c>
      <c r="N25" s="219" t="s">
        <v>280</v>
      </c>
      <c r="O25" s="220">
        <v>0</v>
      </c>
      <c r="P25" s="220">
        <v>-1</v>
      </c>
      <c r="Q25" s="134">
        <v>8</v>
      </c>
      <c r="R25" s="47">
        <v>-4</v>
      </c>
      <c r="S25" s="135">
        <v>-0.5</v>
      </c>
      <c r="T25" s="136">
        <v>7.5</v>
      </c>
      <c r="U25" s="49"/>
      <c r="V25" s="49"/>
    </row>
    <row r="26" spans="1:22" x14ac:dyDescent="0.25">
      <c r="A26" s="10" t="s">
        <v>3</v>
      </c>
      <c r="B26" s="13" t="s">
        <v>4</v>
      </c>
      <c r="C26" s="4" t="s">
        <v>269</v>
      </c>
      <c r="D26" s="131" t="s">
        <v>270</v>
      </c>
      <c r="E26" s="116" t="s">
        <v>271</v>
      </c>
      <c r="F26" s="116" t="s">
        <v>213</v>
      </c>
      <c r="G26" s="210" t="s">
        <v>281</v>
      </c>
      <c r="H26" s="221" t="s">
        <v>137</v>
      </c>
      <c r="I26" s="158" t="s">
        <v>282</v>
      </c>
      <c r="J26" s="222" t="s">
        <v>283</v>
      </c>
      <c r="K26" s="116" t="s">
        <v>213</v>
      </c>
      <c r="L26" s="167" t="s">
        <v>284</v>
      </c>
      <c r="M26" s="223" t="s">
        <v>285</v>
      </c>
      <c r="N26" s="224" t="s">
        <v>118</v>
      </c>
      <c r="O26" s="225" t="s">
        <v>286</v>
      </c>
      <c r="P26" s="225" t="s">
        <v>137</v>
      </c>
      <c r="Q26" s="124" t="s">
        <v>221</v>
      </c>
      <c r="R26" s="125" t="s">
        <v>211</v>
      </c>
      <c r="S26" s="226" t="s">
        <v>222</v>
      </c>
      <c r="T26" s="124" t="s">
        <v>279</v>
      </c>
      <c r="U26" s="49"/>
      <c r="V26" s="227"/>
    </row>
    <row r="27" spans="1:22" x14ac:dyDescent="0.25">
      <c r="A27" s="10" t="s">
        <v>3</v>
      </c>
      <c r="B27" s="13" t="s">
        <v>4</v>
      </c>
      <c r="C27" s="4">
        <v>7</v>
      </c>
      <c r="D27" s="183">
        <v>7.5</v>
      </c>
      <c r="E27" s="143">
        <v>42184</v>
      </c>
      <c r="F27" s="9" t="s">
        <v>280</v>
      </c>
      <c r="G27" s="228">
        <v>0</v>
      </c>
      <c r="H27" s="220">
        <v>1</v>
      </c>
      <c r="I27" s="220">
        <v>0</v>
      </c>
      <c r="J27" s="220">
        <v>1</v>
      </c>
      <c r="K27" s="128" t="s">
        <v>287</v>
      </c>
      <c r="L27" s="4">
        <v>0</v>
      </c>
      <c r="M27" s="4">
        <v>0</v>
      </c>
      <c r="N27" s="133">
        <v>-1</v>
      </c>
      <c r="O27" s="4">
        <v>0</v>
      </c>
      <c r="P27" s="4">
        <v>-2</v>
      </c>
      <c r="Q27" s="134">
        <v>9</v>
      </c>
      <c r="R27" s="47">
        <v>-1</v>
      </c>
      <c r="S27" s="135">
        <v>-0.1111111111111111</v>
      </c>
      <c r="T27" s="229">
        <v>7.6111111111111107</v>
      </c>
      <c r="U27" s="49"/>
      <c r="V27" s="227"/>
    </row>
    <row r="28" spans="1:22" x14ac:dyDescent="0.25">
      <c r="A28" s="10" t="s">
        <v>3</v>
      </c>
      <c r="B28" s="13" t="s">
        <v>4</v>
      </c>
      <c r="C28" s="4" t="s">
        <v>269</v>
      </c>
      <c r="D28" s="131" t="s">
        <v>270</v>
      </c>
      <c r="E28" s="116" t="s">
        <v>271</v>
      </c>
      <c r="F28" s="116" t="s">
        <v>213</v>
      </c>
      <c r="G28" s="230" t="s">
        <v>288</v>
      </c>
      <c r="H28" s="225" t="s">
        <v>137</v>
      </c>
      <c r="I28" s="167" t="s">
        <v>284</v>
      </c>
      <c r="J28" s="165" t="s">
        <v>118</v>
      </c>
      <c r="K28" s="231" t="s">
        <v>285</v>
      </c>
      <c r="L28" s="232" t="s">
        <v>288</v>
      </c>
      <c r="M28" s="116" t="s">
        <v>213</v>
      </c>
      <c r="N28" s="147" t="s">
        <v>251</v>
      </c>
      <c r="O28" s="233" t="s">
        <v>137</v>
      </c>
      <c r="P28" s="234" t="s">
        <v>118</v>
      </c>
      <c r="Q28" s="124" t="s">
        <v>221</v>
      </c>
      <c r="R28" s="125" t="s">
        <v>211</v>
      </c>
      <c r="S28" s="126" t="s">
        <v>222</v>
      </c>
      <c r="T28" s="124" t="s">
        <v>279</v>
      </c>
      <c r="U28" s="235"/>
      <c r="V28" s="235"/>
    </row>
    <row r="29" spans="1:22" x14ac:dyDescent="0.25">
      <c r="A29" s="10" t="s">
        <v>3</v>
      </c>
      <c r="B29" s="13" t="s">
        <v>4</v>
      </c>
      <c r="C29" s="47">
        <v>7</v>
      </c>
      <c r="D29" s="183">
        <v>7.6111111111111107</v>
      </c>
      <c r="E29" s="143">
        <v>42272</v>
      </c>
      <c r="F29" s="128" t="s">
        <v>287</v>
      </c>
      <c r="G29" s="133">
        <v>1</v>
      </c>
      <c r="H29" s="47">
        <v>-2</v>
      </c>
      <c r="I29" s="47">
        <v>0</v>
      </c>
      <c r="J29" s="47">
        <v>1</v>
      </c>
      <c r="K29" s="47">
        <v>2</v>
      </c>
      <c r="L29" s="47">
        <v>1</v>
      </c>
      <c r="M29" s="132" t="s">
        <v>289</v>
      </c>
      <c r="N29" s="133">
        <v>0</v>
      </c>
      <c r="O29" s="4">
        <v>1</v>
      </c>
      <c r="P29" s="4">
        <v>1</v>
      </c>
      <c r="Q29" s="134">
        <v>9</v>
      </c>
      <c r="R29" s="47">
        <v>5</v>
      </c>
      <c r="S29" s="135">
        <v>0.55555555555555558</v>
      </c>
      <c r="T29" s="156">
        <v>7.0555555555555554</v>
      </c>
      <c r="U29" s="236"/>
      <c r="V29" s="171"/>
    </row>
    <row r="30" spans="1:22" x14ac:dyDescent="0.25">
      <c r="A30" s="10" t="s">
        <v>3</v>
      </c>
      <c r="B30" s="13" t="s">
        <v>4</v>
      </c>
      <c r="C30" s="4" t="s">
        <v>269</v>
      </c>
      <c r="D30" s="131" t="s">
        <v>270</v>
      </c>
      <c r="E30" s="116" t="s">
        <v>271</v>
      </c>
      <c r="F30" s="116" t="s">
        <v>213</v>
      </c>
      <c r="G30" s="237" t="s">
        <v>138</v>
      </c>
      <c r="H30" s="238" t="s">
        <v>290</v>
      </c>
      <c r="I30" s="233" t="s">
        <v>143</v>
      </c>
      <c r="J30" s="149" t="s">
        <v>137</v>
      </c>
      <c r="K30" s="204" t="s">
        <v>118</v>
      </c>
      <c r="L30" s="239" t="s">
        <v>138</v>
      </c>
      <c r="M30" s="149" t="s">
        <v>143</v>
      </c>
      <c r="N30" s="116" t="s">
        <v>213</v>
      </c>
      <c r="O30" s="174" t="s">
        <v>136</v>
      </c>
      <c r="P30" s="240" t="s">
        <v>277</v>
      </c>
      <c r="Q30" s="124" t="s">
        <v>221</v>
      </c>
      <c r="R30" s="125" t="s">
        <v>211</v>
      </c>
      <c r="S30" s="126" t="s">
        <v>222</v>
      </c>
      <c r="T30" s="124" t="s">
        <v>279</v>
      </c>
      <c r="U30" s="235"/>
      <c r="V30" s="235"/>
    </row>
    <row r="31" spans="1:22" x14ac:dyDescent="0.25">
      <c r="A31" s="10" t="s">
        <v>3</v>
      </c>
      <c r="B31" s="13" t="s">
        <v>4</v>
      </c>
      <c r="C31" s="47">
        <v>7</v>
      </c>
      <c r="D31" s="183">
        <v>7.0555555555555554</v>
      </c>
      <c r="E31" s="143">
        <v>42343</v>
      </c>
      <c r="F31" s="132" t="s">
        <v>289</v>
      </c>
      <c r="G31" s="133">
        <v>0</v>
      </c>
      <c r="H31" s="4">
        <v>-2</v>
      </c>
      <c r="I31" s="4">
        <v>0</v>
      </c>
      <c r="J31" s="4">
        <v>-1</v>
      </c>
      <c r="K31" s="4">
        <v>1</v>
      </c>
      <c r="L31" s="4">
        <v>2</v>
      </c>
      <c r="M31" s="4">
        <v>-2</v>
      </c>
      <c r="N31" s="132">
        <v>42406</v>
      </c>
      <c r="O31" s="47">
        <v>-2</v>
      </c>
      <c r="P31" s="47">
        <v>0</v>
      </c>
      <c r="Q31" s="134">
        <v>9</v>
      </c>
      <c r="R31" s="47">
        <v>-4</v>
      </c>
      <c r="S31" s="135">
        <v>-0.44444444444444442</v>
      </c>
      <c r="T31" s="156">
        <v>7.5</v>
      </c>
      <c r="U31" s="241"/>
      <c r="V31" s="171"/>
    </row>
    <row r="32" spans="1:22" x14ac:dyDescent="0.25">
      <c r="A32" s="10" t="s">
        <v>3</v>
      </c>
      <c r="B32" s="13" t="s">
        <v>4</v>
      </c>
      <c r="C32" s="4" t="s">
        <v>269</v>
      </c>
      <c r="D32" s="131" t="s">
        <v>270</v>
      </c>
      <c r="E32" s="116" t="s">
        <v>271</v>
      </c>
      <c r="F32" s="116" t="s">
        <v>213</v>
      </c>
      <c r="G32" s="240" t="s">
        <v>291</v>
      </c>
      <c r="H32" s="240" t="s">
        <v>292</v>
      </c>
      <c r="I32" s="240" t="s">
        <v>245</v>
      </c>
      <c r="J32" s="174" t="s">
        <v>137</v>
      </c>
      <c r="K32" s="131" t="s">
        <v>213</v>
      </c>
      <c r="L32" s="174" t="s">
        <v>251</v>
      </c>
      <c r="M32" s="242" t="s">
        <v>276</v>
      </c>
      <c r="N32" s="174" t="s">
        <v>251</v>
      </c>
      <c r="O32" s="243" t="s">
        <v>273</v>
      </c>
      <c r="P32" s="243" t="s">
        <v>273</v>
      </c>
      <c r="Q32" s="124" t="s">
        <v>221</v>
      </c>
      <c r="R32" s="125" t="s">
        <v>211</v>
      </c>
      <c r="S32" s="126" t="s">
        <v>222</v>
      </c>
      <c r="T32" s="124" t="s">
        <v>279</v>
      </c>
      <c r="U32" s="235"/>
      <c r="V32" s="235"/>
    </row>
    <row r="33" spans="1:22" x14ac:dyDescent="0.25">
      <c r="A33" s="10" t="s">
        <v>3</v>
      </c>
      <c r="B33" s="13" t="s">
        <v>4</v>
      </c>
      <c r="C33" s="4">
        <v>7</v>
      </c>
      <c r="D33" s="142">
        <v>7.5</v>
      </c>
      <c r="E33" s="128">
        <v>42406</v>
      </c>
      <c r="F33" s="132">
        <v>42406</v>
      </c>
      <c r="G33" s="47">
        <v>0</v>
      </c>
      <c r="H33" s="47">
        <v>1</v>
      </c>
      <c r="I33" s="47">
        <v>1</v>
      </c>
      <c r="J33" s="47">
        <v>-2</v>
      </c>
      <c r="K33" s="244" t="s">
        <v>293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134">
        <v>9</v>
      </c>
      <c r="R33" s="47">
        <v>0</v>
      </c>
      <c r="S33" s="135">
        <v>0</v>
      </c>
      <c r="T33" s="156">
        <v>7.5</v>
      </c>
      <c r="U33" s="241"/>
      <c r="V33" s="171"/>
    </row>
    <row r="34" spans="1:22" x14ac:dyDescent="0.25">
      <c r="A34" s="245" t="s">
        <v>3</v>
      </c>
      <c r="B34" s="6" t="s">
        <v>4</v>
      </c>
      <c r="C34" s="4" t="s">
        <v>269</v>
      </c>
      <c r="D34" s="131" t="s">
        <v>270</v>
      </c>
      <c r="E34" s="116" t="s">
        <v>271</v>
      </c>
      <c r="F34" s="116" t="s">
        <v>213</v>
      </c>
      <c r="G34" s="242" t="s">
        <v>276</v>
      </c>
      <c r="H34" s="246" t="s">
        <v>251</v>
      </c>
      <c r="I34" s="247" t="s">
        <v>118</v>
      </c>
      <c r="J34" s="111"/>
      <c r="K34" s="248"/>
      <c r="L34" s="197"/>
      <c r="M34" s="197"/>
      <c r="N34" s="197"/>
      <c r="O34" s="197"/>
      <c r="P34" s="197"/>
      <c r="Q34" s="124" t="s">
        <v>221</v>
      </c>
      <c r="R34" s="125" t="s">
        <v>211</v>
      </c>
      <c r="S34" s="126" t="s">
        <v>222</v>
      </c>
      <c r="T34" s="124" t="s">
        <v>279</v>
      </c>
      <c r="U34" s="235" t="s">
        <v>230</v>
      </c>
      <c r="V34" s="235" t="s">
        <v>231</v>
      </c>
    </row>
    <row r="35" spans="1:22" x14ac:dyDescent="0.25">
      <c r="A35" s="245" t="s">
        <v>3</v>
      </c>
      <c r="B35" s="6" t="s">
        <v>4</v>
      </c>
      <c r="C35" s="249">
        <v>8</v>
      </c>
      <c r="D35" s="183">
        <v>7.5</v>
      </c>
      <c r="E35" s="203">
        <v>42464</v>
      </c>
      <c r="F35" s="244" t="s">
        <v>293</v>
      </c>
      <c r="G35" s="250">
        <v>0</v>
      </c>
      <c r="H35" s="250">
        <v>4</v>
      </c>
      <c r="I35" s="250">
        <v>0</v>
      </c>
      <c r="J35" s="111"/>
      <c r="K35" s="248"/>
      <c r="L35" s="197"/>
      <c r="M35" s="197"/>
      <c r="N35" s="197"/>
      <c r="O35" s="197"/>
      <c r="P35" s="197"/>
      <c r="Q35" s="134">
        <v>3</v>
      </c>
      <c r="R35" s="47">
        <v>4</v>
      </c>
      <c r="S35" s="135">
        <v>1.3333333333333333</v>
      </c>
      <c r="T35" s="156">
        <v>6.166666666666667</v>
      </c>
      <c r="U35" s="241">
        <v>7.5</v>
      </c>
      <c r="V35" s="171">
        <v>1.333333333333333</v>
      </c>
    </row>
    <row r="36" spans="1:22" x14ac:dyDescent="0.25">
      <c r="A36" s="16" t="s">
        <v>524</v>
      </c>
      <c r="B36" s="13" t="s">
        <v>525</v>
      </c>
      <c r="C36" s="4" t="s">
        <v>269</v>
      </c>
      <c r="D36" s="131" t="s">
        <v>270</v>
      </c>
      <c r="E36" s="116" t="s">
        <v>271</v>
      </c>
      <c r="F36" s="116" t="s">
        <v>213</v>
      </c>
      <c r="G36" s="512" t="s">
        <v>342</v>
      </c>
      <c r="H36" s="233" t="s">
        <v>349</v>
      </c>
      <c r="I36" s="320" t="s">
        <v>346</v>
      </c>
      <c r="J36" s="513" t="s">
        <v>347</v>
      </c>
      <c r="K36" s="233" t="s">
        <v>348</v>
      </c>
      <c r="L36" s="208" t="s">
        <v>342</v>
      </c>
      <c r="M36" s="233" t="s">
        <v>348</v>
      </c>
      <c r="N36" s="320" t="s">
        <v>346</v>
      </c>
      <c r="O36" s="185" t="s">
        <v>350</v>
      </c>
      <c r="P36" s="477" t="s">
        <v>526</v>
      </c>
      <c r="Q36" s="153" t="s">
        <v>221</v>
      </c>
      <c r="R36" s="272" t="s">
        <v>211</v>
      </c>
      <c r="S36" s="514" t="s">
        <v>222</v>
      </c>
      <c r="T36" s="124" t="s">
        <v>279</v>
      </c>
      <c r="U36" s="49"/>
      <c r="V36" s="49"/>
    </row>
    <row r="37" spans="1:22" x14ac:dyDescent="0.25">
      <c r="A37" s="16" t="s">
        <v>524</v>
      </c>
      <c r="B37" s="13" t="s">
        <v>525</v>
      </c>
      <c r="C37" s="4">
        <v>8</v>
      </c>
      <c r="D37" s="183"/>
      <c r="E37" s="9"/>
      <c r="F37" s="132" t="s">
        <v>351</v>
      </c>
      <c r="G37" s="133">
        <v>2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515">
        <v>10</v>
      </c>
      <c r="R37" s="47">
        <v>2</v>
      </c>
      <c r="S37" s="135">
        <v>0.2</v>
      </c>
      <c r="T37" s="136">
        <v>7.8</v>
      </c>
      <c r="U37" s="49"/>
      <c r="V37" s="49"/>
    </row>
    <row r="38" spans="1:22" x14ac:dyDescent="0.25">
      <c r="A38" s="16" t="s">
        <v>524</v>
      </c>
      <c r="B38" s="13" t="s">
        <v>525</v>
      </c>
      <c r="C38" s="4" t="s">
        <v>269</v>
      </c>
      <c r="D38" s="131" t="s">
        <v>270</v>
      </c>
      <c r="E38" s="116" t="s">
        <v>271</v>
      </c>
      <c r="F38" s="116" t="s">
        <v>213</v>
      </c>
      <c r="G38" s="147" t="s">
        <v>348</v>
      </c>
      <c r="H38" s="204" t="s">
        <v>380</v>
      </c>
      <c r="I38" s="325" t="s">
        <v>384</v>
      </c>
      <c r="J38" s="208" t="s">
        <v>382</v>
      </c>
      <c r="K38" s="116" t="s">
        <v>213</v>
      </c>
      <c r="L38" s="242" t="s">
        <v>284</v>
      </c>
      <c r="M38" s="159" t="s">
        <v>275</v>
      </c>
      <c r="N38" s="159" t="s">
        <v>240</v>
      </c>
      <c r="O38" s="166" t="s">
        <v>118</v>
      </c>
      <c r="P38" s="121" t="s">
        <v>140</v>
      </c>
      <c r="Q38" s="516" t="s">
        <v>221</v>
      </c>
      <c r="R38" s="125" t="s">
        <v>211</v>
      </c>
      <c r="S38" s="226" t="s">
        <v>222</v>
      </c>
      <c r="T38" s="124" t="s">
        <v>279</v>
      </c>
      <c r="U38" s="49"/>
      <c r="V38" s="49"/>
    </row>
    <row r="39" spans="1:22" x14ac:dyDescent="0.25">
      <c r="A39" s="16" t="s">
        <v>524</v>
      </c>
      <c r="B39" s="13" t="s">
        <v>525</v>
      </c>
      <c r="C39" s="4">
        <v>8</v>
      </c>
      <c r="D39" s="183">
        <v>7.8</v>
      </c>
      <c r="E39" s="287">
        <v>42224</v>
      </c>
      <c r="F39" s="132" t="s">
        <v>351</v>
      </c>
      <c r="G39" s="133">
        <v>0</v>
      </c>
      <c r="H39" s="4">
        <v>0</v>
      </c>
      <c r="I39" s="4">
        <v>-1</v>
      </c>
      <c r="J39" s="4">
        <v>0</v>
      </c>
      <c r="K39" s="143">
        <v>42271</v>
      </c>
      <c r="L39" s="47">
        <v>-1</v>
      </c>
      <c r="M39" s="47">
        <v>-2</v>
      </c>
      <c r="N39" s="47">
        <v>-1</v>
      </c>
      <c r="O39" s="47">
        <v>0</v>
      </c>
      <c r="P39" s="47">
        <v>1</v>
      </c>
      <c r="Q39" s="515">
        <v>9</v>
      </c>
      <c r="R39" s="47">
        <v>-3</v>
      </c>
      <c r="S39" s="135">
        <v>-0.33333333333333331</v>
      </c>
      <c r="T39" s="281">
        <v>8.1333333333333329</v>
      </c>
      <c r="U39" s="49"/>
      <c r="V39" s="49"/>
    </row>
    <row r="40" spans="1:22" x14ac:dyDescent="0.25">
      <c r="A40" s="16" t="s">
        <v>524</v>
      </c>
      <c r="B40" s="13" t="s">
        <v>525</v>
      </c>
      <c r="C40" s="4" t="s">
        <v>269</v>
      </c>
      <c r="D40" s="131" t="s">
        <v>270</v>
      </c>
      <c r="E40" s="116" t="s">
        <v>271</v>
      </c>
      <c r="F40" s="116" t="s">
        <v>213</v>
      </c>
      <c r="G40" s="318" t="s">
        <v>291</v>
      </c>
      <c r="H40" s="116" t="s">
        <v>213</v>
      </c>
      <c r="I40" s="323" t="s">
        <v>307</v>
      </c>
      <c r="J40" s="118" t="s">
        <v>527</v>
      </c>
      <c r="K40" s="313" t="s">
        <v>217</v>
      </c>
      <c r="L40" s="120" t="s">
        <v>282</v>
      </c>
      <c r="M40" s="517" t="s">
        <v>234</v>
      </c>
      <c r="N40" s="517" t="s">
        <v>528</v>
      </c>
      <c r="O40" s="517" t="s">
        <v>234</v>
      </c>
      <c r="P40" s="517" t="s">
        <v>528</v>
      </c>
      <c r="Q40" s="518" t="s">
        <v>221</v>
      </c>
      <c r="R40" s="398" t="s">
        <v>211</v>
      </c>
      <c r="S40" s="399" t="s">
        <v>222</v>
      </c>
      <c r="T40" s="124" t="s">
        <v>279</v>
      </c>
      <c r="U40" s="235"/>
      <c r="V40" s="235"/>
    </row>
    <row r="41" spans="1:22" x14ac:dyDescent="0.25">
      <c r="A41" s="16" t="s">
        <v>524</v>
      </c>
      <c r="B41" s="13" t="s">
        <v>525</v>
      </c>
      <c r="C41" s="47">
        <v>8</v>
      </c>
      <c r="D41" s="183">
        <v>8.1333333333333329</v>
      </c>
      <c r="E41" s="287">
        <v>42271</v>
      </c>
      <c r="F41" s="143">
        <v>42271</v>
      </c>
      <c r="G41" s="273">
        <v>1</v>
      </c>
      <c r="H41" s="143" t="s">
        <v>354</v>
      </c>
      <c r="I41" s="4">
        <v>0</v>
      </c>
      <c r="J41" s="4">
        <v>0</v>
      </c>
      <c r="K41" s="4">
        <v>1</v>
      </c>
      <c r="L41" s="4">
        <v>-2</v>
      </c>
      <c r="M41" s="4">
        <v>0</v>
      </c>
      <c r="N41" s="4">
        <v>0</v>
      </c>
      <c r="O41" s="47">
        <v>0</v>
      </c>
      <c r="P41" s="47">
        <v>0</v>
      </c>
      <c r="Q41" s="515">
        <v>9</v>
      </c>
      <c r="R41" s="47">
        <v>0</v>
      </c>
      <c r="S41" s="135">
        <v>0</v>
      </c>
      <c r="T41" s="156">
        <v>8.1333333333333329</v>
      </c>
      <c r="U41" s="241"/>
      <c r="V41" s="171"/>
    </row>
    <row r="42" spans="1:22" x14ac:dyDescent="0.25">
      <c r="A42" s="16" t="s">
        <v>524</v>
      </c>
      <c r="B42" s="13" t="s">
        <v>525</v>
      </c>
      <c r="C42" s="4" t="s">
        <v>269</v>
      </c>
      <c r="D42" s="131" t="s">
        <v>270</v>
      </c>
      <c r="E42" s="116" t="s">
        <v>271</v>
      </c>
      <c r="F42" s="116" t="s">
        <v>213</v>
      </c>
      <c r="G42" s="519" t="s">
        <v>214</v>
      </c>
      <c r="H42" s="520" t="s">
        <v>527</v>
      </c>
      <c r="I42" s="521" t="s">
        <v>307</v>
      </c>
      <c r="J42" s="522" t="s">
        <v>282</v>
      </c>
      <c r="K42" s="523" t="s">
        <v>217</v>
      </c>
      <c r="Q42" s="397" t="s">
        <v>221</v>
      </c>
      <c r="R42" s="398" t="s">
        <v>211</v>
      </c>
      <c r="S42" s="399" t="s">
        <v>222</v>
      </c>
      <c r="T42" s="124" t="s">
        <v>279</v>
      </c>
      <c r="U42" s="235" t="s">
        <v>430</v>
      </c>
      <c r="V42" s="235" t="s">
        <v>231</v>
      </c>
    </row>
    <row r="43" spans="1:22" x14ac:dyDescent="0.25">
      <c r="A43" s="16" t="s">
        <v>524</v>
      </c>
      <c r="B43" s="13" t="s">
        <v>525</v>
      </c>
      <c r="C43" s="427">
        <v>8</v>
      </c>
      <c r="D43" s="183">
        <v>8.1333333333333329</v>
      </c>
      <c r="E43" s="287">
        <v>42374</v>
      </c>
      <c r="F43" s="143" t="s">
        <v>354</v>
      </c>
      <c r="G43" s="273">
        <v>0</v>
      </c>
      <c r="H43" s="47">
        <v>0</v>
      </c>
      <c r="I43" s="47">
        <v>1</v>
      </c>
      <c r="J43" s="47">
        <v>0</v>
      </c>
      <c r="K43" s="47">
        <v>1</v>
      </c>
      <c r="Q43" s="134">
        <v>5</v>
      </c>
      <c r="R43" s="47">
        <v>2</v>
      </c>
      <c r="S43" s="135">
        <v>0.4</v>
      </c>
      <c r="T43" s="156">
        <v>7.7333333333333325</v>
      </c>
      <c r="U43" s="241">
        <v>7.8</v>
      </c>
      <c r="V43" s="171">
        <v>6.6666666666667318E-2</v>
      </c>
    </row>
    <row r="44" spans="1:22" x14ac:dyDescent="0.25">
      <c r="A44" s="490" t="s">
        <v>529</v>
      </c>
      <c r="B44" s="13" t="s">
        <v>530</v>
      </c>
      <c r="C44" s="4" t="s">
        <v>269</v>
      </c>
      <c r="D44" s="131" t="s">
        <v>270</v>
      </c>
      <c r="E44" s="116" t="s">
        <v>271</v>
      </c>
      <c r="F44" s="116" t="s">
        <v>213</v>
      </c>
      <c r="G44" s="366" t="s">
        <v>531</v>
      </c>
      <c r="H44" s="206" t="s">
        <v>316</v>
      </c>
      <c r="I44" s="404" t="s">
        <v>143</v>
      </c>
      <c r="J44" s="396" t="s">
        <v>314</v>
      </c>
      <c r="K44" s="329" t="s">
        <v>353</v>
      </c>
      <c r="L44" s="332" t="s">
        <v>219</v>
      </c>
      <c r="M44" s="524" t="s">
        <v>138</v>
      </c>
      <c r="N44" s="116" t="s">
        <v>213</v>
      </c>
      <c r="O44" s="242" t="s">
        <v>276</v>
      </c>
      <c r="P44" s="242" t="s">
        <v>456</v>
      </c>
      <c r="Q44" s="124" t="s">
        <v>221</v>
      </c>
      <c r="R44" s="125" t="s">
        <v>211</v>
      </c>
      <c r="S44" s="126" t="s">
        <v>222</v>
      </c>
      <c r="T44" s="124" t="s">
        <v>279</v>
      </c>
      <c r="U44" s="235" t="s">
        <v>430</v>
      </c>
      <c r="V44" s="235" t="s">
        <v>231</v>
      </c>
    </row>
    <row r="45" spans="1:22" x14ac:dyDescent="0.25">
      <c r="A45" s="490" t="s">
        <v>529</v>
      </c>
      <c r="B45" s="13" t="s">
        <v>530</v>
      </c>
      <c r="C45" s="4">
        <v>7</v>
      </c>
      <c r="D45" s="525">
        <v>7</v>
      </c>
      <c r="E45" s="9"/>
      <c r="F45" s="143" t="s">
        <v>354</v>
      </c>
      <c r="G45" s="133">
        <v>0</v>
      </c>
      <c r="H45" s="4">
        <v>0</v>
      </c>
      <c r="I45" s="4">
        <v>0</v>
      </c>
      <c r="J45" s="4">
        <v>1</v>
      </c>
      <c r="K45" s="4">
        <v>-1</v>
      </c>
      <c r="L45" s="4">
        <v>0</v>
      </c>
      <c r="M45" s="4">
        <v>1</v>
      </c>
      <c r="N45" s="132" t="s">
        <v>226</v>
      </c>
      <c r="O45" s="4">
        <v>0</v>
      </c>
      <c r="P45" s="4">
        <v>0</v>
      </c>
      <c r="Q45" s="134">
        <v>9</v>
      </c>
      <c r="R45" s="47">
        <v>1</v>
      </c>
      <c r="S45" s="135">
        <v>0.1111111111111111</v>
      </c>
      <c r="T45" s="136">
        <v>6.8888888888888893</v>
      </c>
      <c r="U45" s="526">
        <v>7</v>
      </c>
      <c r="V45" s="146">
        <v>0.11111111111111072</v>
      </c>
    </row>
    <row r="46" spans="1:22" x14ac:dyDescent="0.25">
      <c r="A46" s="490" t="s">
        <v>529</v>
      </c>
      <c r="B46" s="13" t="s">
        <v>530</v>
      </c>
      <c r="C46" s="4" t="s">
        <v>269</v>
      </c>
      <c r="D46" s="131" t="s">
        <v>270</v>
      </c>
      <c r="E46" s="116" t="s">
        <v>271</v>
      </c>
      <c r="F46" s="116" t="s">
        <v>213</v>
      </c>
      <c r="G46" s="288" t="s">
        <v>327</v>
      </c>
      <c r="H46" s="434" t="s">
        <v>285</v>
      </c>
      <c r="I46" s="122" t="s">
        <v>372</v>
      </c>
      <c r="J46" s="240" t="s">
        <v>455</v>
      </c>
      <c r="K46" s="242" t="s">
        <v>118</v>
      </c>
      <c r="L46" s="242" t="s">
        <v>276</v>
      </c>
      <c r="M46" s="434" t="s">
        <v>285</v>
      </c>
      <c r="N46" s="448" t="s">
        <v>116</v>
      </c>
      <c r="O46" s="240" t="s">
        <v>327</v>
      </c>
      <c r="P46" s="242" t="s">
        <v>455</v>
      </c>
      <c r="Q46" s="124" t="s">
        <v>221</v>
      </c>
      <c r="R46" s="125" t="s">
        <v>211</v>
      </c>
      <c r="S46" s="126" t="s">
        <v>222</v>
      </c>
      <c r="T46" s="124" t="s">
        <v>279</v>
      </c>
      <c r="U46" s="235" t="s">
        <v>430</v>
      </c>
      <c r="V46" s="235" t="s">
        <v>231</v>
      </c>
    </row>
    <row r="47" spans="1:22" x14ac:dyDescent="0.25">
      <c r="A47" s="490" t="s">
        <v>529</v>
      </c>
      <c r="B47" s="13" t="s">
        <v>530</v>
      </c>
      <c r="C47" s="4">
        <v>7</v>
      </c>
      <c r="D47" s="183">
        <v>6.8888888888888893</v>
      </c>
      <c r="E47" s="4"/>
      <c r="F47" s="132" t="s">
        <v>226</v>
      </c>
      <c r="G47" s="133">
        <v>1</v>
      </c>
      <c r="H47" s="4">
        <v>0</v>
      </c>
      <c r="I47" s="4">
        <v>0</v>
      </c>
      <c r="J47" s="4">
        <v>1</v>
      </c>
      <c r="K47" s="4">
        <v>-1</v>
      </c>
      <c r="L47" s="4">
        <v>0</v>
      </c>
      <c r="M47" s="4">
        <v>0</v>
      </c>
      <c r="N47" s="4">
        <v>-1</v>
      </c>
      <c r="O47" s="4">
        <v>1</v>
      </c>
      <c r="P47" s="4">
        <v>-1</v>
      </c>
      <c r="Q47" s="134">
        <v>10</v>
      </c>
      <c r="R47" s="47">
        <v>0</v>
      </c>
      <c r="S47" s="135">
        <v>0</v>
      </c>
      <c r="T47" s="144">
        <v>6.8888888888888893</v>
      </c>
      <c r="U47" s="241">
        <v>6.8888999999999996</v>
      </c>
      <c r="V47" s="171">
        <v>1.1111111110295724E-5</v>
      </c>
    </row>
    <row r="48" spans="1:22" x14ac:dyDescent="0.25">
      <c r="A48" s="17" t="s">
        <v>532</v>
      </c>
      <c r="B48" s="11" t="s">
        <v>533</v>
      </c>
      <c r="C48" s="4" t="s">
        <v>269</v>
      </c>
      <c r="D48" s="131" t="s">
        <v>270</v>
      </c>
      <c r="E48" s="116" t="s">
        <v>271</v>
      </c>
      <c r="F48" s="116" t="s">
        <v>213</v>
      </c>
      <c r="G48" s="334" t="s">
        <v>444</v>
      </c>
      <c r="H48" s="467" t="s">
        <v>445</v>
      </c>
      <c r="I48" s="223" t="s">
        <v>474</v>
      </c>
      <c r="J48" s="216" t="s">
        <v>476</v>
      </c>
      <c r="K48" s="493" t="s">
        <v>442</v>
      </c>
      <c r="L48" s="216" t="s">
        <v>441</v>
      </c>
      <c r="M48" s="246" t="s">
        <v>444</v>
      </c>
      <c r="Q48" s="124" t="s">
        <v>221</v>
      </c>
      <c r="R48" s="125" t="s">
        <v>211</v>
      </c>
      <c r="S48" s="126" t="s">
        <v>222</v>
      </c>
      <c r="T48" s="124" t="s">
        <v>279</v>
      </c>
      <c r="U48" s="235" t="s">
        <v>230</v>
      </c>
      <c r="V48" s="235" t="s">
        <v>231</v>
      </c>
    </row>
    <row r="49" spans="1:22" x14ac:dyDescent="0.25">
      <c r="A49" s="17" t="s">
        <v>532</v>
      </c>
      <c r="B49" s="11" t="s">
        <v>533</v>
      </c>
      <c r="C49" s="4">
        <v>5</v>
      </c>
      <c r="D49" s="525">
        <v>5</v>
      </c>
      <c r="E49" s="9"/>
      <c r="F49" s="132" t="s">
        <v>345</v>
      </c>
      <c r="G49" s="133">
        <v>0</v>
      </c>
      <c r="H49" s="4">
        <v>1</v>
      </c>
      <c r="I49" s="4">
        <v>-2</v>
      </c>
      <c r="J49" s="4">
        <v>0</v>
      </c>
      <c r="K49" s="4">
        <v>0</v>
      </c>
      <c r="L49" s="4">
        <v>0</v>
      </c>
      <c r="M49" s="4">
        <v>0</v>
      </c>
      <c r="Q49" s="134">
        <v>7</v>
      </c>
      <c r="R49" s="47">
        <v>-2</v>
      </c>
      <c r="S49" s="135">
        <v>-0.2857142857142857</v>
      </c>
      <c r="T49" s="497">
        <v>5.2857142857142856</v>
      </c>
      <c r="U49" s="498">
        <v>5</v>
      </c>
      <c r="V49" s="146">
        <v>-0.28571428571428559</v>
      </c>
    </row>
    <row r="50" spans="1:22" x14ac:dyDescent="0.25">
      <c r="A50" s="16" t="s">
        <v>534</v>
      </c>
      <c r="B50" s="13" t="s">
        <v>535</v>
      </c>
      <c r="C50" s="4" t="s">
        <v>269</v>
      </c>
      <c r="D50" s="131" t="s">
        <v>270</v>
      </c>
      <c r="E50" s="116" t="s">
        <v>271</v>
      </c>
      <c r="F50" s="116" t="s">
        <v>213</v>
      </c>
      <c r="G50" s="292" t="s">
        <v>325</v>
      </c>
      <c r="H50" s="240" t="s">
        <v>118</v>
      </c>
      <c r="I50" s="355" t="s">
        <v>429</v>
      </c>
      <c r="J50" s="387" t="s">
        <v>285</v>
      </c>
      <c r="K50" s="246" t="s">
        <v>251</v>
      </c>
      <c r="L50" s="356" t="s">
        <v>273</v>
      </c>
      <c r="M50" s="116" t="s">
        <v>213</v>
      </c>
      <c r="N50" s="204" t="s">
        <v>124</v>
      </c>
      <c r="O50" s="233" t="s">
        <v>273</v>
      </c>
      <c r="P50" s="206" t="s">
        <v>143</v>
      </c>
      <c r="Q50" s="124" t="s">
        <v>221</v>
      </c>
      <c r="R50" s="125" t="s">
        <v>211</v>
      </c>
      <c r="S50" s="126" t="s">
        <v>222</v>
      </c>
      <c r="T50" s="124" t="s">
        <v>279</v>
      </c>
      <c r="U50" s="141"/>
      <c r="V50" s="141"/>
    </row>
    <row r="51" spans="1:22" x14ac:dyDescent="0.25">
      <c r="A51" s="16" t="s">
        <v>534</v>
      </c>
      <c r="B51" s="13" t="s">
        <v>535</v>
      </c>
      <c r="C51" s="4">
        <v>5</v>
      </c>
      <c r="D51" s="4"/>
      <c r="E51" s="4"/>
      <c r="F51" s="187">
        <v>42518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187" t="s">
        <v>261</v>
      </c>
      <c r="N51" s="4">
        <v>0</v>
      </c>
      <c r="O51" s="4">
        <v>1</v>
      </c>
      <c r="P51" s="4">
        <v>0</v>
      </c>
      <c r="Q51" s="134">
        <v>9</v>
      </c>
      <c r="R51" s="47">
        <v>2</v>
      </c>
      <c r="S51" s="135">
        <f>+R51/Q51</f>
        <v>0.22222222222222221</v>
      </c>
      <c r="T51" s="144">
        <f>+C51-S51</f>
        <v>4.7777777777777777</v>
      </c>
      <c r="U51" s="145"/>
      <c r="V51" s="171"/>
    </row>
    <row r="52" spans="1:22" x14ac:dyDescent="0.25">
      <c r="A52" s="16" t="s">
        <v>534</v>
      </c>
      <c r="B52" s="13" t="s">
        <v>535</v>
      </c>
      <c r="C52" s="4" t="s">
        <v>269</v>
      </c>
      <c r="D52" s="131" t="s">
        <v>270</v>
      </c>
      <c r="E52" s="116" t="s">
        <v>271</v>
      </c>
      <c r="F52" s="116" t="s">
        <v>213</v>
      </c>
      <c r="G52" s="204" t="s">
        <v>121</v>
      </c>
      <c r="H52" s="149" t="s">
        <v>273</v>
      </c>
      <c r="Q52" s="124" t="s">
        <v>221</v>
      </c>
      <c r="R52" s="125" t="s">
        <v>211</v>
      </c>
      <c r="S52" s="126" t="s">
        <v>222</v>
      </c>
      <c r="T52" s="124" t="s">
        <v>279</v>
      </c>
      <c r="U52" s="141" t="s">
        <v>230</v>
      </c>
      <c r="V52" s="141" t="s">
        <v>231</v>
      </c>
    </row>
    <row r="53" spans="1:22" x14ac:dyDescent="0.25">
      <c r="A53" s="16" t="s">
        <v>534</v>
      </c>
      <c r="B53" s="13" t="s">
        <v>535</v>
      </c>
      <c r="C53" s="4">
        <v>5</v>
      </c>
      <c r="D53" s="183">
        <f>+T51</f>
        <v>4.7777777777777777</v>
      </c>
      <c r="E53" s="203">
        <v>42562</v>
      </c>
      <c r="F53" s="187" t="s">
        <v>261</v>
      </c>
      <c r="G53" s="4">
        <v>0</v>
      </c>
      <c r="H53" s="4">
        <v>-1</v>
      </c>
      <c r="Q53" s="134">
        <v>2</v>
      </c>
      <c r="R53" s="47">
        <v>-1</v>
      </c>
      <c r="S53" s="135">
        <f>+R53/Q53</f>
        <v>-0.5</v>
      </c>
      <c r="T53" s="144">
        <f>+C53-S53</f>
        <v>5.5</v>
      </c>
      <c r="U53" s="145">
        <v>5</v>
      </c>
      <c r="V53" s="171">
        <f>+U53-T53</f>
        <v>-0.5</v>
      </c>
    </row>
    <row r="54" spans="1:22" x14ac:dyDescent="0.25">
      <c r="A54" s="19" t="s">
        <v>536</v>
      </c>
      <c r="B54" s="13" t="s">
        <v>537</v>
      </c>
      <c r="C54" s="4" t="s">
        <v>269</v>
      </c>
      <c r="D54" s="131" t="s">
        <v>270</v>
      </c>
      <c r="E54" s="116" t="s">
        <v>271</v>
      </c>
      <c r="F54" s="116" t="s">
        <v>213</v>
      </c>
      <c r="G54" s="269" t="s">
        <v>228</v>
      </c>
      <c r="H54" s="527" t="s">
        <v>144</v>
      </c>
      <c r="I54" s="214" t="s">
        <v>327</v>
      </c>
      <c r="J54" s="214" t="s">
        <v>338</v>
      </c>
      <c r="K54" s="355" t="s">
        <v>394</v>
      </c>
      <c r="L54" s="116" t="s">
        <v>213</v>
      </c>
      <c r="M54" s="528" t="s">
        <v>228</v>
      </c>
      <c r="N54" s="121" t="s">
        <v>307</v>
      </c>
      <c r="O54" s="315" t="s">
        <v>144</v>
      </c>
      <c r="P54" s="221" t="s">
        <v>143</v>
      </c>
      <c r="Q54" s="124" t="s">
        <v>221</v>
      </c>
      <c r="R54" s="125" t="s">
        <v>211</v>
      </c>
      <c r="S54" s="226" t="s">
        <v>222</v>
      </c>
      <c r="T54" s="124" t="s">
        <v>279</v>
      </c>
      <c r="U54" s="49"/>
      <c r="V54" s="49"/>
    </row>
    <row r="55" spans="1:22" x14ac:dyDescent="0.25">
      <c r="A55" s="19" t="s">
        <v>536</v>
      </c>
      <c r="B55" s="13" t="s">
        <v>537</v>
      </c>
      <c r="C55" s="4">
        <v>9</v>
      </c>
      <c r="D55" s="183"/>
      <c r="E55" s="9"/>
      <c r="F55" s="218">
        <v>42161</v>
      </c>
      <c r="G55" s="273">
        <v>1</v>
      </c>
      <c r="H55" s="47">
        <v>1</v>
      </c>
      <c r="I55" s="4">
        <v>0</v>
      </c>
      <c r="J55" s="4">
        <v>0</v>
      </c>
      <c r="K55" s="4">
        <v>0</v>
      </c>
      <c r="L55" s="9" t="s">
        <v>280</v>
      </c>
      <c r="M55" s="4">
        <v>0</v>
      </c>
      <c r="N55" s="4">
        <v>1</v>
      </c>
      <c r="O55" s="4">
        <v>-1</v>
      </c>
      <c r="P55" s="4">
        <v>2</v>
      </c>
      <c r="Q55" s="134">
        <v>9</v>
      </c>
      <c r="R55" s="47">
        <v>4</v>
      </c>
      <c r="S55" s="135">
        <v>0.44444444444444442</v>
      </c>
      <c r="T55" s="136">
        <v>8.5555555555555554</v>
      </c>
      <c r="U55" s="49"/>
      <c r="V55" s="49"/>
    </row>
    <row r="56" spans="1:22" x14ac:dyDescent="0.25">
      <c r="A56" s="19" t="s">
        <v>536</v>
      </c>
      <c r="B56" s="13" t="s">
        <v>537</v>
      </c>
      <c r="C56" s="4" t="s">
        <v>269</v>
      </c>
      <c r="D56" s="131" t="s">
        <v>270</v>
      </c>
      <c r="E56" s="116" t="s">
        <v>271</v>
      </c>
      <c r="F56" s="116" t="s">
        <v>213</v>
      </c>
      <c r="G56" s="363" t="s">
        <v>284</v>
      </c>
      <c r="H56" s="214" t="s">
        <v>138</v>
      </c>
      <c r="I56" s="116" t="s">
        <v>213</v>
      </c>
      <c r="J56" s="122" t="s">
        <v>240</v>
      </c>
      <c r="K56" s="137" t="s">
        <v>65</v>
      </c>
      <c r="L56" s="440" t="s">
        <v>227</v>
      </c>
      <c r="M56" s="151" t="s">
        <v>228</v>
      </c>
      <c r="N56" s="151" t="s">
        <v>239</v>
      </c>
      <c r="O56" s="139" t="s">
        <v>70</v>
      </c>
      <c r="Q56" s="124" t="s">
        <v>221</v>
      </c>
      <c r="R56" s="125" t="s">
        <v>211</v>
      </c>
      <c r="S56" s="126" t="s">
        <v>222</v>
      </c>
      <c r="T56" s="124" t="s">
        <v>279</v>
      </c>
      <c r="V56" s="235"/>
    </row>
    <row r="57" spans="1:22" x14ac:dyDescent="0.25">
      <c r="A57" s="19" t="s">
        <v>536</v>
      </c>
      <c r="B57" s="13" t="s">
        <v>537</v>
      </c>
      <c r="C57" s="47">
        <v>9</v>
      </c>
      <c r="D57" s="229">
        <v>8.5555555555555554</v>
      </c>
      <c r="E57" s="529">
        <v>42184</v>
      </c>
      <c r="F57" s="9" t="s">
        <v>280</v>
      </c>
      <c r="G57" s="133">
        <v>-1</v>
      </c>
      <c r="H57" s="4">
        <v>-1</v>
      </c>
      <c r="I57" s="132" t="s">
        <v>226</v>
      </c>
      <c r="J57" s="4">
        <v>0</v>
      </c>
      <c r="K57" s="4">
        <v>0</v>
      </c>
      <c r="L57" s="133">
        <v>1</v>
      </c>
      <c r="M57" s="4">
        <v>1</v>
      </c>
      <c r="N57" s="4">
        <v>2</v>
      </c>
      <c r="O57" s="4">
        <v>1</v>
      </c>
      <c r="Q57" s="134">
        <v>8</v>
      </c>
      <c r="R57" s="47">
        <v>3</v>
      </c>
      <c r="S57" s="135">
        <v>0.375</v>
      </c>
      <c r="T57" s="144">
        <v>8.1805555555555554</v>
      </c>
      <c r="V57" s="171"/>
    </row>
    <row r="58" spans="1:22" x14ac:dyDescent="0.25">
      <c r="A58" s="19" t="s">
        <v>536</v>
      </c>
      <c r="B58" s="13" t="s">
        <v>537</v>
      </c>
      <c r="C58" s="4" t="s">
        <v>269</v>
      </c>
      <c r="D58" s="131" t="s">
        <v>270</v>
      </c>
      <c r="E58" s="116" t="s">
        <v>271</v>
      </c>
      <c r="F58" s="116" t="s">
        <v>213</v>
      </c>
      <c r="G58" s="151" t="s">
        <v>228</v>
      </c>
      <c r="H58" s="222" t="s">
        <v>140</v>
      </c>
      <c r="I58" s="165" t="s">
        <v>538</v>
      </c>
      <c r="J58" s="530" t="s">
        <v>244</v>
      </c>
      <c r="K58" s="151" t="s">
        <v>67</v>
      </c>
      <c r="Q58" s="124" t="s">
        <v>221</v>
      </c>
      <c r="R58" s="125" t="s">
        <v>211</v>
      </c>
      <c r="S58" s="126" t="s">
        <v>222</v>
      </c>
      <c r="T58" s="124" t="s">
        <v>279</v>
      </c>
      <c r="U58" s="235" t="s">
        <v>230</v>
      </c>
      <c r="V58" s="235" t="s">
        <v>231</v>
      </c>
    </row>
    <row r="59" spans="1:22" x14ac:dyDescent="0.25">
      <c r="A59" s="19" t="s">
        <v>536</v>
      </c>
      <c r="B59" s="13" t="s">
        <v>537</v>
      </c>
      <c r="C59" s="186">
        <v>8</v>
      </c>
      <c r="D59" s="183">
        <f>+T57</f>
        <v>8.1805555555555554</v>
      </c>
      <c r="E59" s="4"/>
      <c r="F59" s="203">
        <v>42476</v>
      </c>
      <c r="G59" s="4">
        <v>1</v>
      </c>
      <c r="H59" s="4">
        <v>2</v>
      </c>
      <c r="I59" s="4">
        <v>3</v>
      </c>
      <c r="J59" s="4">
        <v>0</v>
      </c>
      <c r="K59" s="4">
        <v>1</v>
      </c>
      <c r="Q59" s="169">
        <v>5</v>
      </c>
      <c r="R59" s="47">
        <v>7</v>
      </c>
      <c r="S59" s="135">
        <f>+R59/Q59</f>
        <v>1.4</v>
      </c>
      <c r="T59" s="156">
        <f>+D59-S59</f>
        <v>6.780555555555555</v>
      </c>
      <c r="U59" s="145">
        <v>8.5556000000000001</v>
      </c>
      <c r="V59" s="171">
        <f>+U59-T59</f>
        <v>1.7750444444444451</v>
      </c>
    </row>
    <row r="60" spans="1:22" x14ac:dyDescent="0.25">
      <c r="A60" s="14" t="s">
        <v>536</v>
      </c>
      <c r="B60" s="13" t="s">
        <v>539</v>
      </c>
      <c r="C60" s="4" t="s">
        <v>269</v>
      </c>
      <c r="D60" s="131" t="s">
        <v>270</v>
      </c>
      <c r="E60" s="116" t="s">
        <v>271</v>
      </c>
      <c r="F60" s="116" t="s">
        <v>213</v>
      </c>
      <c r="G60" s="531" t="s">
        <v>219</v>
      </c>
      <c r="H60" s="243" t="s">
        <v>394</v>
      </c>
      <c r="I60" s="214" t="s">
        <v>144</v>
      </c>
      <c r="J60" s="213" t="s">
        <v>540</v>
      </c>
      <c r="K60" s="214" t="s">
        <v>338</v>
      </c>
      <c r="L60" s="214" t="s">
        <v>144</v>
      </c>
      <c r="M60" s="116" t="s">
        <v>213</v>
      </c>
      <c r="N60" s="271" t="s">
        <v>219</v>
      </c>
      <c r="O60" s="355" t="s">
        <v>284</v>
      </c>
      <c r="P60" s="256" t="s">
        <v>308</v>
      </c>
      <c r="Q60" s="124" t="s">
        <v>221</v>
      </c>
      <c r="R60" s="125" t="s">
        <v>211</v>
      </c>
      <c r="S60" s="126" t="s">
        <v>222</v>
      </c>
      <c r="T60" s="124" t="s">
        <v>279</v>
      </c>
      <c r="U60" s="49"/>
      <c r="V60" s="49"/>
    </row>
    <row r="61" spans="1:22" x14ac:dyDescent="0.25">
      <c r="A61" s="14" t="s">
        <v>536</v>
      </c>
      <c r="B61" s="13" t="s">
        <v>539</v>
      </c>
      <c r="C61" s="4">
        <v>9</v>
      </c>
      <c r="D61" s="229"/>
      <c r="E61" s="47"/>
      <c r="F61" s="218">
        <v>42161</v>
      </c>
      <c r="G61" s="273">
        <v>-1</v>
      </c>
      <c r="H61" s="47">
        <v>0</v>
      </c>
      <c r="I61" s="4">
        <v>-1</v>
      </c>
      <c r="J61" s="4">
        <v>0</v>
      </c>
      <c r="K61" s="4">
        <v>0</v>
      </c>
      <c r="L61" s="4">
        <v>-1</v>
      </c>
      <c r="M61" s="9" t="s">
        <v>280</v>
      </c>
      <c r="N61" s="4">
        <v>0</v>
      </c>
      <c r="O61" s="4">
        <v>1</v>
      </c>
      <c r="P61" s="4">
        <v>-1</v>
      </c>
      <c r="Q61" s="134">
        <v>12</v>
      </c>
      <c r="R61" s="47">
        <v>-3</v>
      </c>
      <c r="S61" s="135">
        <v>-0.25</v>
      </c>
      <c r="T61" s="136">
        <v>9.25</v>
      </c>
      <c r="U61" s="49"/>
      <c r="V61" s="49"/>
    </row>
    <row r="62" spans="1:22" x14ac:dyDescent="0.25">
      <c r="A62" s="14" t="s">
        <v>536</v>
      </c>
      <c r="B62" s="13" t="s">
        <v>539</v>
      </c>
      <c r="C62" s="4" t="s">
        <v>269</v>
      </c>
      <c r="D62" s="131" t="s">
        <v>270</v>
      </c>
      <c r="E62" s="116" t="s">
        <v>271</v>
      </c>
      <c r="F62" s="116" t="s">
        <v>213</v>
      </c>
      <c r="G62" s="269" t="s">
        <v>307</v>
      </c>
      <c r="H62" s="214" t="s">
        <v>138</v>
      </c>
      <c r="I62" s="216" t="s">
        <v>144</v>
      </c>
      <c r="J62" s="116" t="s">
        <v>213</v>
      </c>
      <c r="K62" s="233" t="s">
        <v>348</v>
      </c>
      <c r="L62" s="532" t="s">
        <v>526</v>
      </c>
      <c r="M62" s="208" t="s">
        <v>342</v>
      </c>
      <c r="N62" s="202" t="s">
        <v>352</v>
      </c>
      <c r="O62" s="320" t="s">
        <v>346</v>
      </c>
      <c r="P62" s="233" t="s">
        <v>349</v>
      </c>
      <c r="Q62" s="124" t="s">
        <v>221</v>
      </c>
      <c r="R62" s="125" t="s">
        <v>211</v>
      </c>
      <c r="S62" s="126" t="s">
        <v>222</v>
      </c>
      <c r="T62" s="124" t="s">
        <v>279</v>
      </c>
      <c r="U62" s="235"/>
      <c r="V62" s="235"/>
    </row>
    <row r="63" spans="1:22" x14ac:dyDescent="0.25">
      <c r="A63" s="14" t="s">
        <v>536</v>
      </c>
      <c r="B63" s="13" t="s">
        <v>539</v>
      </c>
      <c r="C63" s="47">
        <v>9</v>
      </c>
      <c r="D63" s="229">
        <v>9.25</v>
      </c>
      <c r="E63" s="529">
        <v>42184</v>
      </c>
      <c r="F63" s="9" t="s">
        <v>280</v>
      </c>
      <c r="G63" s="133">
        <v>1</v>
      </c>
      <c r="H63" s="4">
        <v>-1</v>
      </c>
      <c r="I63" s="4">
        <v>1</v>
      </c>
      <c r="J63" s="132" t="s">
        <v>351</v>
      </c>
      <c r="K63" s="4">
        <v>1</v>
      </c>
      <c r="L63" s="4">
        <v>1</v>
      </c>
      <c r="M63" s="4">
        <v>0</v>
      </c>
      <c r="N63" s="4">
        <v>0</v>
      </c>
      <c r="O63" s="4">
        <v>0</v>
      </c>
      <c r="P63" s="4">
        <v>1</v>
      </c>
      <c r="Q63" s="134">
        <v>9</v>
      </c>
      <c r="R63" s="47">
        <v>4</v>
      </c>
      <c r="S63" s="135">
        <v>0.44444444444444442</v>
      </c>
      <c r="T63" s="156">
        <v>8.8055555555555554</v>
      </c>
      <c r="U63" s="145"/>
      <c r="V63" s="171"/>
    </row>
    <row r="64" spans="1:22" x14ac:dyDescent="0.25">
      <c r="A64" s="14" t="s">
        <v>536</v>
      </c>
      <c r="B64" s="13" t="s">
        <v>539</v>
      </c>
      <c r="C64" s="4" t="s">
        <v>269</v>
      </c>
      <c r="D64" s="131" t="s">
        <v>270</v>
      </c>
      <c r="E64" s="116" t="s">
        <v>271</v>
      </c>
      <c r="F64" s="116" t="s">
        <v>213</v>
      </c>
      <c r="G64" s="122" t="s">
        <v>240</v>
      </c>
      <c r="H64" s="222" t="s">
        <v>220</v>
      </c>
      <c r="I64" s="151" t="s">
        <v>229</v>
      </c>
      <c r="J64" s="122" t="s">
        <v>219</v>
      </c>
      <c r="K64" s="137" t="s">
        <v>65</v>
      </c>
      <c r="L64" s="121" t="s">
        <v>218</v>
      </c>
      <c r="M64" s="138" t="s">
        <v>239</v>
      </c>
      <c r="N64" s="137" t="s">
        <v>227</v>
      </c>
      <c r="O64" s="197" t="s">
        <v>213</v>
      </c>
      <c r="P64" s="533" t="s">
        <v>219</v>
      </c>
      <c r="Q64" s="124" t="s">
        <v>221</v>
      </c>
      <c r="R64" s="125" t="s">
        <v>211</v>
      </c>
      <c r="S64" s="126" t="s">
        <v>222</v>
      </c>
      <c r="T64" s="124" t="s">
        <v>279</v>
      </c>
      <c r="U64" s="235"/>
      <c r="V64" s="235"/>
    </row>
    <row r="65" spans="1:22" x14ac:dyDescent="0.25">
      <c r="A65" s="14" t="s">
        <v>536</v>
      </c>
      <c r="B65" s="13" t="s">
        <v>539</v>
      </c>
      <c r="C65" s="47">
        <v>9</v>
      </c>
      <c r="D65" s="142">
        <v>8.8055555555555554</v>
      </c>
      <c r="E65" s="287">
        <v>42592</v>
      </c>
      <c r="F65" s="132" t="s">
        <v>226</v>
      </c>
      <c r="G65" s="4">
        <v>0</v>
      </c>
      <c r="H65" s="4">
        <v>0</v>
      </c>
      <c r="I65" s="4">
        <v>2</v>
      </c>
      <c r="J65" s="4">
        <v>-1</v>
      </c>
      <c r="K65" s="4">
        <v>0</v>
      </c>
      <c r="L65" s="4">
        <v>0</v>
      </c>
      <c r="M65" s="4">
        <v>0</v>
      </c>
      <c r="N65" s="4">
        <v>1</v>
      </c>
      <c r="O65" s="203">
        <v>42476</v>
      </c>
      <c r="P65" s="4">
        <v>-1</v>
      </c>
      <c r="Q65" s="134">
        <v>9</v>
      </c>
      <c r="R65" s="47">
        <v>1</v>
      </c>
      <c r="S65" s="135">
        <v>0.25</v>
      </c>
      <c r="T65" s="156">
        <v>8.5555555555555554</v>
      </c>
      <c r="U65" s="145"/>
      <c r="V65" s="171"/>
    </row>
    <row r="66" spans="1:22" x14ac:dyDescent="0.25">
      <c r="A66" s="534" t="s">
        <v>536</v>
      </c>
      <c r="B66" s="24" t="s">
        <v>539</v>
      </c>
      <c r="C66" s="4" t="s">
        <v>269</v>
      </c>
      <c r="D66" s="131" t="s">
        <v>270</v>
      </c>
      <c r="E66" s="116" t="s">
        <v>271</v>
      </c>
      <c r="F66" s="116" t="s">
        <v>213</v>
      </c>
      <c r="G66" s="535" t="s">
        <v>140</v>
      </c>
      <c r="H66" s="533" t="s">
        <v>538</v>
      </c>
      <c r="I66" s="140" t="s">
        <v>241</v>
      </c>
      <c r="J66" s="535" t="s">
        <v>242</v>
      </c>
      <c r="Q66" s="124" t="s">
        <v>221</v>
      </c>
      <c r="R66" s="125" t="s">
        <v>211</v>
      </c>
      <c r="S66" s="126" t="s">
        <v>222</v>
      </c>
      <c r="T66" s="124" t="s">
        <v>279</v>
      </c>
      <c r="U66" s="235" t="s">
        <v>230</v>
      </c>
      <c r="V66" s="235" t="s">
        <v>231</v>
      </c>
    </row>
    <row r="67" spans="1:22" x14ac:dyDescent="0.25">
      <c r="A67" s="14" t="s">
        <v>536</v>
      </c>
      <c r="B67" s="13" t="s">
        <v>539</v>
      </c>
      <c r="C67" s="186">
        <v>9</v>
      </c>
      <c r="D67" s="183">
        <f>+T65</f>
        <v>8.5555555555555554</v>
      </c>
      <c r="E67" s="4"/>
      <c r="F67" s="132">
        <v>42476</v>
      </c>
      <c r="G67" s="4">
        <v>2</v>
      </c>
      <c r="H67" s="4">
        <v>0</v>
      </c>
      <c r="I67" s="4">
        <v>2</v>
      </c>
      <c r="J67" s="4">
        <v>1</v>
      </c>
      <c r="Q67" s="169">
        <v>9</v>
      </c>
      <c r="R67" s="47">
        <v>5</v>
      </c>
      <c r="S67" s="135">
        <f>+R67/Q67</f>
        <v>0.55555555555555558</v>
      </c>
      <c r="T67" s="156">
        <f>+D67-S67</f>
        <v>8</v>
      </c>
      <c r="U67" s="145">
        <v>9.25</v>
      </c>
      <c r="V67" s="171">
        <f>+U67-T67</f>
        <v>1.25</v>
      </c>
    </row>
    <row r="68" spans="1:22" x14ac:dyDescent="0.25">
      <c r="A68" s="16" t="s">
        <v>536</v>
      </c>
      <c r="B68" s="13" t="s">
        <v>541</v>
      </c>
      <c r="C68" s="4" t="s">
        <v>269</v>
      </c>
      <c r="D68" s="131" t="s">
        <v>270</v>
      </c>
      <c r="E68" s="116" t="s">
        <v>271</v>
      </c>
      <c r="F68" s="116" t="s">
        <v>213</v>
      </c>
      <c r="G68" s="462" t="s">
        <v>314</v>
      </c>
      <c r="H68" s="329" t="s">
        <v>353</v>
      </c>
      <c r="I68" s="450" t="s">
        <v>355</v>
      </c>
      <c r="J68" s="185" t="s">
        <v>316</v>
      </c>
      <c r="K68" s="536" t="s">
        <v>356</v>
      </c>
      <c r="L68" s="286" t="s">
        <v>143</v>
      </c>
      <c r="M68" s="328" t="s">
        <v>138</v>
      </c>
      <c r="N68" s="238" t="s">
        <v>314</v>
      </c>
      <c r="O68" s="449" t="s">
        <v>353</v>
      </c>
      <c r="P68" s="185" t="s">
        <v>316</v>
      </c>
      <c r="Q68" s="124" t="s">
        <v>221</v>
      </c>
      <c r="R68" s="125" t="s">
        <v>211</v>
      </c>
      <c r="S68" s="126" t="s">
        <v>222</v>
      </c>
      <c r="T68" s="124" t="s">
        <v>279</v>
      </c>
      <c r="U68" s="235"/>
      <c r="V68" s="235"/>
    </row>
    <row r="69" spans="1:22" x14ac:dyDescent="0.25">
      <c r="A69" s="16" t="s">
        <v>536</v>
      </c>
      <c r="B69" s="13" t="s">
        <v>541</v>
      </c>
      <c r="C69" s="4">
        <v>8</v>
      </c>
      <c r="D69" s="183">
        <v>8</v>
      </c>
      <c r="E69" s="9"/>
      <c r="F69" s="143" t="s">
        <v>354</v>
      </c>
      <c r="G69" s="133">
        <v>0</v>
      </c>
      <c r="H69" s="4">
        <v>0</v>
      </c>
      <c r="I69" s="4">
        <v>2</v>
      </c>
      <c r="J69" s="4">
        <v>-1</v>
      </c>
      <c r="K69" s="4">
        <v>2</v>
      </c>
      <c r="L69" s="4">
        <v>-1</v>
      </c>
      <c r="M69" s="4">
        <v>0</v>
      </c>
      <c r="N69" s="250">
        <v>0</v>
      </c>
      <c r="O69" s="4">
        <v>2</v>
      </c>
      <c r="P69" s="4">
        <v>-1</v>
      </c>
      <c r="Q69" s="134">
        <v>10</v>
      </c>
      <c r="R69" s="47">
        <v>3</v>
      </c>
      <c r="S69" s="135">
        <v>0.3</v>
      </c>
      <c r="T69" s="136">
        <v>7.7</v>
      </c>
      <c r="U69" s="537"/>
      <c r="V69" s="171"/>
    </row>
    <row r="70" spans="1:22" x14ac:dyDescent="0.25">
      <c r="A70" s="16" t="s">
        <v>536</v>
      </c>
      <c r="B70" s="13" t="s">
        <v>541</v>
      </c>
      <c r="C70" s="4" t="s">
        <v>269</v>
      </c>
      <c r="D70" s="131" t="s">
        <v>270</v>
      </c>
      <c r="E70" s="116" t="s">
        <v>271</v>
      </c>
      <c r="F70" s="116" t="s">
        <v>213</v>
      </c>
      <c r="G70" s="538" t="s">
        <v>143</v>
      </c>
      <c r="H70" s="328" t="s">
        <v>138</v>
      </c>
      <c r="I70" s="333" t="s">
        <v>358</v>
      </c>
      <c r="J70" s="539" t="s">
        <v>357</v>
      </c>
      <c r="K70" s="116" t="s">
        <v>213</v>
      </c>
      <c r="L70" s="290" t="s">
        <v>325</v>
      </c>
      <c r="M70" s="122" t="s">
        <v>322</v>
      </c>
      <c r="N70" s="540" t="s">
        <v>309</v>
      </c>
      <c r="O70" s="222" t="s">
        <v>323</v>
      </c>
      <c r="Q70" s="124" t="s">
        <v>221</v>
      </c>
      <c r="R70" s="125" t="s">
        <v>211</v>
      </c>
      <c r="S70" s="126" t="s">
        <v>222</v>
      </c>
      <c r="T70" s="124" t="s">
        <v>279</v>
      </c>
      <c r="U70" s="235" t="s">
        <v>430</v>
      </c>
      <c r="V70" s="235" t="s">
        <v>231</v>
      </c>
    </row>
    <row r="71" spans="1:22" x14ac:dyDescent="0.25">
      <c r="A71" s="16" t="s">
        <v>536</v>
      </c>
      <c r="B71" s="13" t="s">
        <v>541</v>
      </c>
      <c r="C71" s="249">
        <v>8</v>
      </c>
      <c r="D71" s="183">
        <v>7.7</v>
      </c>
      <c r="E71" s="128">
        <v>42374</v>
      </c>
      <c r="F71" s="143" t="s">
        <v>354</v>
      </c>
      <c r="G71" s="133">
        <v>-1</v>
      </c>
      <c r="H71" s="4">
        <v>0</v>
      </c>
      <c r="I71" s="4">
        <v>0</v>
      </c>
      <c r="J71" s="4">
        <v>1</v>
      </c>
      <c r="K71" s="132" t="s">
        <v>226</v>
      </c>
      <c r="L71" s="4">
        <v>0</v>
      </c>
      <c r="M71" s="4">
        <v>-2</v>
      </c>
      <c r="N71" s="133">
        <v>1</v>
      </c>
      <c r="O71" s="4">
        <v>0</v>
      </c>
      <c r="Q71" s="134">
        <v>8</v>
      </c>
      <c r="R71" s="47">
        <v>-1</v>
      </c>
      <c r="S71" s="135">
        <v>-0.125</v>
      </c>
      <c r="T71" s="229">
        <v>7.8250000000000002</v>
      </c>
      <c r="U71" s="541">
        <v>7.7</v>
      </c>
      <c r="V71" s="171">
        <v>-0.125</v>
      </c>
    </row>
    <row r="72" spans="1:22" x14ac:dyDescent="0.25">
      <c r="A72" s="10" t="s">
        <v>542</v>
      </c>
      <c r="B72" s="13" t="s">
        <v>543</v>
      </c>
      <c r="C72" s="4" t="s">
        <v>269</v>
      </c>
      <c r="D72" s="131" t="s">
        <v>270</v>
      </c>
      <c r="E72" s="116" t="s">
        <v>271</v>
      </c>
      <c r="F72" s="116" t="s">
        <v>213</v>
      </c>
      <c r="G72" s="542" t="s">
        <v>294</v>
      </c>
      <c r="H72" s="212" t="s">
        <v>143</v>
      </c>
      <c r="I72" s="116" t="s">
        <v>213</v>
      </c>
      <c r="J72" s="221" t="s">
        <v>251</v>
      </c>
      <c r="K72" s="258" t="s">
        <v>363</v>
      </c>
      <c r="L72" s="270" t="s">
        <v>544</v>
      </c>
      <c r="M72" s="258" t="s">
        <v>274</v>
      </c>
      <c r="N72" s="116" t="s">
        <v>213</v>
      </c>
      <c r="O72" s="233" t="s">
        <v>251</v>
      </c>
      <c r="P72" s="233" t="s">
        <v>137</v>
      </c>
      <c r="Q72" s="124" t="s">
        <v>221</v>
      </c>
      <c r="R72" s="125" t="s">
        <v>211</v>
      </c>
      <c r="S72" s="126" t="s">
        <v>222</v>
      </c>
      <c r="T72" s="124" t="s">
        <v>279</v>
      </c>
      <c r="U72" s="49"/>
      <c r="V72" s="49"/>
    </row>
    <row r="73" spans="1:22" x14ac:dyDescent="0.25">
      <c r="A73" s="10" t="s">
        <v>542</v>
      </c>
      <c r="B73" s="13" t="s">
        <v>543</v>
      </c>
      <c r="C73" s="4">
        <v>7</v>
      </c>
      <c r="D73" s="183"/>
      <c r="E73" s="116"/>
      <c r="F73" s="203">
        <v>42035</v>
      </c>
      <c r="G73" s="217">
        <v>0</v>
      </c>
      <c r="H73" s="4">
        <v>0</v>
      </c>
      <c r="I73" s="260">
        <v>42042</v>
      </c>
      <c r="J73" s="131">
        <v>0</v>
      </c>
      <c r="K73" s="131">
        <v>0</v>
      </c>
      <c r="L73" s="131">
        <v>1</v>
      </c>
      <c r="M73" s="131">
        <v>-1</v>
      </c>
      <c r="N73" s="128" t="s">
        <v>224</v>
      </c>
      <c r="O73" s="130">
        <v>0</v>
      </c>
      <c r="P73" s="130">
        <v>1</v>
      </c>
      <c r="Q73" s="134">
        <v>8</v>
      </c>
      <c r="R73" s="47">
        <v>1</v>
      </c>
      <c r="S73" s="135">
        <v>0.125</v>
      </c>
      <c r="T73" s="136">
        <v>6.875</v>
      </c>
      <c r="U73" s="49"/>
      <c r="V73" s="49"/>
    </row>
    <row r="74" spans="1:22" x14ac:dyDescent="0.25">
      <c r="A74" s="10" t="s">
        <v>542</v>
      </c>
      <c r="B74" s="13" t="s">
        <v>543</v>
      </c>
      <c r="C74" s="4" t="s">
        <v>269</v>
      </c>
      <c r="D74" s="131" t="s">
        <v>270</v>
      </c>
      <c r="E74" s="116" t="s">
        <v>271</v>
      </c>
      <c r="F74" s="116" t="s">
        <v>213</v>
      </c>
      <c r="G74" s="543" t="s">
        <v>370</v>
      </c>
      <c r="H74" s="346" t="s">
        <v>273</v>
      </c>
      <c r="I74" s="544" t="s">
        <v>331</v>
      </c>
      <c r="J74" s="265" t="s">
        <v>369</v>
      </c>
      <c r="K74" s="375" t="s">
        <v>402</v>
      </c>
      <c r="L74" s="116" t="s">
        <v>213</v>
      </c>
      <c r="M74" s="267" t="s">
        <v>545</v>
      </c>
      <c r="N74" s="545" t="s">
        <v>217</v>
      </c>
      <c r="O74" s="251" t="s">
        <v>278</v>
      </c>
      <c r="Q74" s="124" t="s">
        <v>221</v>
      </c>
      <c r="R74" s="125" t="s">
        <v>211</v>
      </c>
      <c r="S74" s="226" t="s">
        <v>222</v>
      </c>
      <c r="T74" s="124" t="s">
        <v>279</v>
      </c>
      <c r="U74" s="235"/>
      <c r="V74" s="235"/>
    </row>
    <row r="75" spans="1:22" x14ac:dyDescent="0.25">
      <c r="A75" s="10" t="s">
        <v>542</v>
      </c>
      <c r="B75" s="13" t="s">
        <v>543</v>
      </c>
      <c r="C75" s="47">
        <v>7</v>
      </c>
      <c r="D75" s="183">
        <v>6.875</v>
      </c>
      <c r="E75" s="322">
        <v>42121</v>
      </c>
      <c r="F75" s="128" t="s">
        <v>224</v>
      </c>
      <c r="G75" s="129">
        <v>0</v>
      </c>
      <c r="H75" s="130">
        <v>-1</v>
      </c>
      <c r="I75" s="130">
        <v>0</v>
      </c>
      <c r="J75" s="130">
        <v>1</v>
      </c>
      <c r="K75" s="130">
        <v>1</v>
      </c>
      <c r="L75" s="143">
        <v>42140</v>
      </c>
      <c r="M75" s="4">
        <v>0</v>
      </c>
      <c r="N75" s="4">
        <v>0</v>
      </c>
      <c r="O75" s="4">
        <v>1</v>
      </c>
      <c r="Q75" s="134">
        <v>8</v>
      </c>
      <c r="R75" s="47">
        <v>2</v>
      </c>
      <c r="S75" s="135">
        <v>0.25</v>
      </c>
      <c r="T75" s="156">
        <v>6.625</v>
      </c>
      <c r="U75" s="546"/>
      <c r="V75" s="171"/>
    </row>
    <row r="76" spans="1:22" x14ac:dyDescent="0.25">
      <c r="A76" s="10" t="s">
        <v>542</v>
      </c>
      <c r="B76" s="13" t="s">
        <v>543</v>
      </c>
      <c r="C76" s="4" t="s">
        <v>269</v>
      </c>
      <c r="D76" s="131" t="s">
        <v>270</v>
      </c>
      <c r="E76" s="116" t="s">
        <v>271</v>
      </c>
      <c r="F76" s="116" t="s">
        <v>213</v>
      </c>
      <c r="G76" s="288" t="s">
        <v>298</v>
      </c>
      <c r="H76" s="240" t="s">
        <v>144</v>
      </c>
      <c r="I76" s="240" t="s">
        <v>118</v>
      </c>
      <c r="J76" s="335" t="s">
        <v>251</v>
      </c>
      <c r="K76" s="547" t="s">
        <v>546</v>
      </c>
      <c r="L76" s="240" t="s">
        <v>547</v>
      </c>
      <c r="M76" s="240" t="s">
        <v>118</v>
      </c>
      <c r="N76" s="174" t="s">
        <v>251</v>
      </c>
      <c r="O76" s="116" t="s">
        <v>213</v>
      </c>
      <c r="P76" s="139" t="s">
        <v>266</v>
      </c>
      <c r="Q76" s="124" t="s">
        <v>221</v>
      </c>
      <c r="R76" s="125" t="s">
        <v>211</v>
      </c>
      <c r="S76" s="226" t="s">
        <v>222</v>
      </c>
      <c r="T76" s="124" t="s">
        <v>279</v>
      </c>
      <c r="U76" s="235"/>
      <c r="V76" s="235"/>
    </row>
    <row r="77" spans="1:22" x14ac:dyDescent="0.25">
      <c r="A77" s="10" t="s">
        <v>542</v>
      </c>
      <c r="B77" s="13" t="s">
        <v>543</v>
      </c>
      <c r="C77" s="47">
        <v>7</v>
      </c>
      <c r="D77" s="142">
        <v>6.625</v>
      </c>
      <c r="E77" s="9"/>
      <c r="F77" s="143" t="s">
        <v>297</v>
      </c>
      <c r="G77" s="133">
        <v>0</v>
      </c>
      <c r="H77" s="4">
        <v>1</v>
      </c>
      <c r="I77" s="4">
        <v>2</v>
      </c>
      <c r="J77" s="253">
        <v>-2</v>
      </c>
      <c r="K77" s="548">
        <v>0</v>
      </c>
      <c r="L77" s="4">
        <v>2</v>
      </c>
      <c r="M77" s="549">
        <v>2</v>
      </c>
      <c r="N77" s="4">
        <v>-2</v>
      </c>
      <c r="O77" s="132" t="s">
        <v>226</v>
      </c>
      <c r="P77" s="4">
        <v>1</v>
      </c>
      <c r="Q77" s="134">
        <v>9</v>
      </c>
      <c r="R77" s="47">
        <v>4</v>
      </c>
      <c r="S77" s="135">
        <v>0.44444444444444442</v>
      </c>
      <c r="T77" s="156">
        <v>6.1805555555555554</v>
      </c>
      <c r="U77" s="510"/>
      <c r="V77" s="171"/>
    </row>
    <row r="78" spans="1:22" x14ac:dyDescent="0.25">
      <c r="A78" s="10" t="s">
        <v>542</v>
      </c>
      <c r="B78" s="13" t="s">
        <v>543</v>
      </c>
      <c r="C78" s="4" t="s">
        <v>269</v>
      </c>
      <c r="D78" s="131" t="s">
        <v>270</v>
      </c>
      <c r="E78" s="116" t="s">
        <v>271</v>
      </c>
      <c r="F78" s="116" t="s">
        <v>213</v>
      </c>
      <c r="G78" s="139" t="s">
        <v>322</v>
      </c>
      <c r="H78" s="123" t="s">
        <v>247</v>
      </c>
      <c r="I78" s="139" t="s">
        <v>309</v>
      </c>
      <c r="J78" s="222" t="s">
        <v>323</v>
      </c>
      <c r="K78" s="291" t="s">
        <v>136</v>
      </c>
      <c r="L78" s="137" t="s">
        <v>219</v>
      </c>
      <c r="M78" s="355" t="s">
        <v>324</v>
      </c>
      <c r="N78" s="291" t="s">
        <v>136</v>
      </c>
      <c r="O78" s="139" t="s">
        <v>266</v>
      </c>
      <c r="P78" s="242" t="s">
        <v>118</v>
      </c>
      <c r="Q78" s="124" t="s">
        <v>221</v>
      </c>
      <c r="R78" s="125" t="s">
        <v>211</v>
      </c>
      <c r="S78" s="226" t="s">
        <v>222</v>
      </c>
      <c r="T78" s="124" t="s">
        <v>279</v>
      </c>
      <c r="U78" s="235"/>
      <c r="V78" s="235"/>
    </row>
    <row r="79" spans="1:22" x14ac:dyDescent="0.25">
      <c r="A79" s="10" t="s">
        <v>542</v>
      </c>
      <c r="B79" s="13" t="s">
        <v>543</v>
      </c>
      <c r="C79" s="4">
        <v>7</v>
      </c>
      <c r="D79" s="183">
        <v>6.1805555555555554</v>
      </c>
      <c r="E79" s="4"/>
      <c r="F79" s="132" t="s">
        <v>226</v>
      </c>
      <c r="G79" s="4">
        <v>0</v>
      </c>
      <c r="H79" s="133">
        <v>1</v>
      </c>
      <c r="I79" s="4">
        <v>0</v>
      </c>
      <c r="J79" s="4">
        <v>0</v>
      </c>
      <c r="K79" s="4">
        <v>2</v>
      </c>
      <c r="L79" s="4">
        <v>0</v>
      </c>
      <c r="M79" s="4">
        <v>2</v>
      </c>
      <c r="N79" s="4">
        <v>2</v>
      </c>
      <c r="O79" s="4">
        <v>1</v>
      </c>
      <c r="P79" s="4">
        <v>-1</v>
      </c>
      <c r="Q79" s="134">
        <v>10</v>
      </c>
      <c r="R79" s="47">
        <v>7</v>
      </c>
      <c r="S79" s="135">
        <v>0.7</v>
      </c>
      <c r="T79" s="156">
        <v>5.4805555555555552</v>
      </c>
      <c r="U79" s="510"/>
      <c r="V79" s="171"/>
    </row>
    <row r="80" spans="1:22" x14ac:dyDescent="0.25">
      <c r="A80" s="10" t="s">
        <v>542</v>
      </c>
      <c r="B80" s="13" t="s">
        <v>543</v>
      </c>
      <c r="C80" s="4" t="s">
        <v>269</v>
      </c>
      <c r="D80" s="131" t="s">
        <v>270</v>
      </c>
      <c r="E80" s="116" t="s">
        <v>271</v>
      </c>
      <c r="F80" s="116" t="s">
        <v>213</v>
      </c>
      <c r="G80" s="448" t="s">
        <v>116</v>
      </c>
      <c r="H80" s="410" t="s">
        <v>276</v>
      </c>
      <c r="I80" s="116" t="s">
        <v>213</v>
      </c>
      <c r="J80" s="118" t="s">
        <v>117</v>
      </c>
      <c r="K80" s="206" t="s">
        <v>251</v>
      </c>
      <c r="L80" s="303" t="s">
        <v>285</v>
      </c>
      <c r="M80" s="332" t="s">
        <v>459</v>
      </c>
      <c r="N80" s="302" t="s">
        <v>429</v>
      </c>
      <c r="O80" s="332" t="s">
        <v>118</v>
      </c>
      <c r="Q80" s="124" t="s">
        <v>221</v>
      </c>
      <c r="R80" s="125" t="s">
        <v>211</v>
      </c>
      <c r="S80" s="226" t="s">
        <v>222</v>
      </c>
      <c r="T80" s="124" t="s">
        <v>279</v>
      </c>
      <c r="U80" s="141"/>
      <c r="V80" s="141"/>
    </row>
    <row r="81" spans="1:22" x14ac:dyDescent="0.25">
      <c r="A81" s="10" t="s">
        <v>542</v>
      </c>
      <c r="B81" s="13" t="s">
        <v>543</v>
      </c>
      <c r="C81" s="47">
        <v>5</v>
      </c>
      <c r="D81" s="183">
        <v>5.4805555555555552</v>
      </c>
      <c r="E81" s="203">
        <v>42518</v>
      </c>
      <c r="F81" s="132" t="s">
        <v>226</v>
      </c>
      <c r="G81" s="4">
        <v>-1</v>
      </c>
      <c r="H81" s="161">
        <v>0</v>
      </c>
      <c r="I81" s="187">
        <v>42518</v>
      </c>
      <c r="J81" s="4">
        <v>-1</v>
      </c>
      <c r="K81" s="4">
        <v>0</v>
      </c>
      <c r="L81" s="4">
        <v>-2</v>
      </c>
      <c r="M81" s="4">
        <v>0</v>
      </c>
      <c r="N81" s="4">
        <v>0</v>
      </c>
      <c r="O81" s="4">
        <v>0</v>
      </c>
      <c r="Q81" s="134">
        <v>8</v>
      </c>
      <c r="R81" s="47">
        <v>-4</v>
      </c>
      <c r="S81" s="135">
        <f>+R81/Q81</f>
        <v>-0.5</v>
      </c>
      <c r="T81" s="156">
        <f>+D81-S81</f>
        <v>5.9805555555555552</v>
      </c>
      <c r="U81" s="510"/>
      <c r="V81" s="171"/>
    </row>
    <row r="82" spans="1:22" x14ac:dyDescent="0.25">
      <c r="A82" s="10" t="s">
        <v>542</v>
      </c>
      <c r="B82" s="13" t="s">
        <v>543</v>
      </c>
      <c r="C82" s="4" t="s">
        <v>269</v>
      </c>
      <c r="D82" s="131" t="s">
        <v>270</v>
      </c>
      <c r="E82" s="116" t="s">
        <v>271</v>
      </c>
      <c r="F82" s="116" t="s">
        <v>213</v>
      </c>
      <c r="G82" s="304" t="s">
        <v>274</v>
      </c>
      <c r="H82" s="303" t="s">
        <v>329</v>
      </c>
      <c r="I82" s="413" t="s">
        <v>136</v>
      </c>
      <c r="Q82" s="305" t="s">
        <v>221</v>
      </c>
      <c r="R82" s="7" t="s">
        <v>211</v>
      </c>
      <c r="S82" s="550" t="s">
        <v>222</v>
      </c>
      <c r="T82" s="124" t="s">
        <v>279</v>
      </c>
      <c r="U82" s="141" t="s">
        <v>230</v>
      </c>
      <c r="V82" s="141" t="s">
        <v>231</v>
      </c>
    </row>
    <row r="83" spans="1:22" x14ac:dyDescent="0.25">
      <c r="A83" s="10" t="s">
        <v>542</v>
      </c>
      <c r="B83" s="13" t="s">
        <v>543</v>
      </c>
      <c r="C83" s="186">
        <v>6</v>
      </c>
      <c r="D83" s="183">
        <f>+T81</f>
        <v>5.9805555555555552</v>
      </c>
      <c r="E83" s="203">
        <v>42518</v>
      </c>
      <c r="F83" s="143" t="s">
        <v>330</v>
      </c>
      <c r="G83" s="4">
        <v>-1</v>
      </c>
      <c r="H83" s="4">
        <v>0</v>
      </c>
      <c r="I83" s="4">
        <v>0</v>
      </c>
      <c r="Q83" s="415">
        <v>3</v>
      </c>
      <c r="R83" s="45">
        <v>-1</v>
      </c>
      <c r="S83" s="308">
        <f>+R83/Q83</f>
        <v>-0.33333333333333331</v>
      </c>
      <c r="T83" s="309">
        <f>+D83-S83</f>
        <v>6.3138888888888882</v>
      </c>
      <c r="U83" s="510">
        <v>6.875</v>
      </c>
      <c r="V83" s="171">
        <f>+U83-T83</f>
        <v>0.56111111111111178</v>
      </c>
    </row>
    <row r="84" spans="1:22" x14ac:dyDescent="0.25">
      <c r="A84" s="19" t="s">
        <v>548</v>
      </c>
      <c r="B84" s="13" t="s">
        <v>549</v>
      </c>
      <c r="C84" s="4" t="s">
        <v>269</v>
      </c>
      <c r="D84" s="131" t="s">
        <v>270</v>
      </c>
      <c r="E84" s="116" t="s">
        <v>271</v>
      </c>
      <c r="F84" s="116" t="s">
        <v>213</v>
      </c>
      <c r="G84" s="147" t="s">
        <v>383</v>
      </c>
      <c r="H84" s="324" t="s">
        <v>426</v>
      </c>
      <c r="I84" s="204" t="s">
        <v>380</v>
      </c>
      <c r="J84" s="233" t="s">
        <v>425</v>
      </c>
      <c r="K84" s="239" t="s">
        <v>384</v>
      </c>
      <c r="L84" s="239" t="s">
        <v>379</v>
      </c>
      <c r="M84" s="207" t="s">
        <v>381</v>
      </c>
      <c r="N84" s="233" t="s">
        <v>425</v>
      </c>
      <c r="O84" s="208" t="s">
        <v>426</v>
      </c>
      <c r="P84" s="503" t="s">
        <v>462</v>
      </c>
      <c r="Q84" s="124" t="s">
        <v>221</v>
      </c>
      <c r="R84" s="125" t="s">
        <v>211</v>
      </c>
      <c r="S84" s="126" t="s">
        <v>222</v>
      </c>
      <c r="T84" s="124" t="s">
        <v>279</v>
      </c>
      <c r="U84" s="235"/>
      <c r="V84" s="235"/>
    </row>
    <row r="85" spans="1:22" x14ac:dyDescent="0.25">
      <c r="A85" s="19" t="s">
        <v>548</v>
      </c>
      <c r="B85" s="13" t="s">
        <v>549</v>
      </c>
      <c r="C85" s="4">
        <v>7</v>
      </c>
      <c r="D85" s="183"/>
      <c r="E85" s="9"/>
      <c r="F85" s="132" t="s">
        <v>351</v>
      </c>
      <c r="G85" s="133">
        <v>0</v>
      </c>
      <c r="H85" s="4">
        <v>1</v>
      </c>
      <c r="I85" s="4">
        <v>0</v>
      </c>
      <c r="J85" s="4">
        <v>1</v>
      </c>
      <c r="K85" s="4">
        <v>0</v>
      </c>
      <c r="L85" s="4">
        <v>0</v>
      </c>
      <c r="M85" s="4">
        <v>-1</v>
      </c>
      <c r="N85" s="4">
        <v>1</v>
      </c>
      <c r="O85" s="4">
        <v>-1</v>
      </c>
      <c r="P85" s="133">
        <v>-1</v>
      </c>
      <c r="Q85" s="134">
        <v>10</v>
      </c>
      <c r="R85" s="47">
        <v>0</v>
      </c>
      <c r="S85" s="135">
        <v>0</v>
      </c>
      <c r="T85" s="156">
        <v>7</v>
      </c>
      <c r="U85" s="241"/>
      <c r="V85" s="171"/>
    </row>
    <row r="86" spans="1:22" x14ac:dyDescent="0.25">
      <c r="A86" s="19" t="s">
        <v>548</v>
      </c>
      <c r="B86" s="13" t="s">
        <v>549</v>
      </c>
      <c r="C86" s="4" t="s">
        <v>269</v>
      </c>
      <c r="D86" s="131" t="s">
        <v>270</v>
      </c>
      <c r="E86" s="116" t="s">
        <v>271</v>
      </c>
      <c r="F86" s="116" t="s">
        <v>213</v>
      </c>
      <c r="G86" s="551" t="s">
        <v>352</v>
      </c>
      <c r="H86" s="116" t="s">
        <v>213</v>
      </c>
      <c r="I86" s="122" t="s">
        <v>488</v>
      </c>
      <c r="J86" s="552" t="s">
        <v>550</v>
      </c>
      <c r="K86" s="246" t="s">
        <v>245</v>
      </c>
      <c r="L86" s="279" t="s">
        <v>403</v>
      </c>
      <c r="M86" s="434" t="s">
        <v>120</v>
      </c>
      <c r="N86" s="356" t="s">
        <v>273</v>
      </c>
      <c r="O86" s="553" t="s">
        <v>294</v>
      </c>
      <c r="P86" s="242" t="s">
        <v>116</v>
      </c>
      <c r="Q86" s="124" t="s">
        <v>221</v>
      </c>
      <c r="R86" s="125" t="s">
        <v>211</v>
      </c>
      <c r="S86" s="126" t="s">
        <v>222</v>
      </c>
      <c r="T86" s="124" t="s">
        <v>279</v>
      </c>
      <c r="U86" s="141"/>
      <c r="V86" s="141"/>
    </row>
    <row r="87" spans="1:22" x14ac:dyDescent="0.25">
      <c r="A87" s="19" t="s">
        <v>548</v>
      </c>
      <c r="B87" s="13" t="s">
        <v>549</v>
      </c>
      <c r="C87" s="427">
        <v>7</v>
      </c>
      <c r="D87" s="183">
        <v>7</v>
      </c>
      <c r="E87" s="287">
        <v>42226</v>
      </c>
      <c r="F87" s="132" t="s">
        <v>351</v>
      </c>
      <c r="G87" s="161">
        <v>0</v>
      </c>
      <c r="H87" s="187" t="s">
        <v>464</v>
      </c>
      <c r="I87" s="4">
        <v>-1</v>
      </c>
      <c r="J87" s="4">
        <v>2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-1</v>
      </c>
      <c r="Q87" s="134">
        <v>9</v>
      </c>
      <c r="R87" s="47">
        <v>0</v>
      </c>
      <c r="S87" s="135">
        <v>0</v>
      </c>
      <c r="T87" s="229">
        <f>+D87-S87</f>
        <v>7</v>
      </c>
      <c r="U87" s="432"/>
      <c r="V87" s="171"/>
    </row>
    <row r="88" spans="1:22" x14ac:dyDescent="0.25">
      <c r="A88" s="20" t="s">
        <v>548</v>
      </c>
      <c r="B88" s="13" t="s">
        <v>549</v>
      </c>
      <c r="C88" s="4" t="s">
        <v>269</v>
      </c>
      <c r="D88" s="131" t="s">
        <v>270</v>
      </c>
      <c r="E88" s="116" t="s">
        <v>271</v>
      </c>
      <c r="F88" s="116" t="s">
        <v>213</v>
      </c>
      <c r="G88" s="223" t="s">
        <v>119</v>
      </c>
      <c r="H88" s="232" t="s">
        <v>403</v>
      </c>
      <c r="I88" s="246" t="s">
        <v>245</v>
      </c>
      <c r="J88" s="364" t="s">
        <v>294</v>
      </c>
      <c r="Q88" s="124" t="s">
        <v>221</v>
      </c>
      <c r="R88" s="125" t="s">
        <v>211</v>
      </c>
      <c r="S88" s="126" t="s">
        <v>222</v>
      </c>
      <c r="T88" s="124" t="s">
        <v>279</v>
      </c>
      <c r="U88" s="141" t="s">
        <v>230</v>
      </c>
      <c r="V88" s="141" t="s">
        <v>231</v>
      </c>
    </row>
    <row r="89" spans="1:22" x14ac:dyDescent="0.25">
      <c r="A89" s="20" t="s">
        <v>548</v>
      </c>
      <c r="B89" s="13" t="s">
        <v>549</v>
      </c>
      <c r="C89" s="4">
        <v>7</v>
      </c>
      <c r="D89" s="183">
        <f>+T87</f>
        <v>7</v>
      </c>
      <c r="E89" s="203">
        <v>42492</v>
      </c>
      <c r="F89" s="187" t="s">
        <v>464</v>
      </c>
      <c r="G89" s="4">
        <v>0</v>
      </c>
      <c r="H89" s="4">
        <v>2</v>
      </c>
      <c r="I89" s="4">
        <v>0</v>
      </c>
      <c r="J89" s="4">
        <v>0</v>
      </c>
      <c r="Q89" s="134">
        <v>4</v>
      </c>
      <c r="R89" s="47">
        <v>2</v>
      </c>
      <c r="S89" s="135">
        <f>+R89/Q89</f>
        <v>0.5</v>
      </c>
      <c r="T89" s="229">
        <f>+D89-S89</f>
        <v>6.5</v>
      </c>
      <c r="U89" s="432">
        <v>7</v>
      </c>
      <c r="V89" s="171">
        <f>+U89-T89</f>
        <v>0.5</v>
      </c>
    </row>
    <row r="90" spans="1:22" x14ac:dyDescent="0.25">
      <c r="A90" s="10" t="s">
        <v>551</v>
      </c>
      <c r="B90" s="11" t="s">
        <v>552</v>
      </c>
      <c r="C90" s="4" t="s">
        <v>269</v>
      </c>
      <c r="D90" s="131" t="s">
        <v>270</v>
      </c>
      <c r="E90" s="116" t="s">
        <v>271</v>
      </c>
      <c r="F90" s="116" t="s">
        <v>213</v>
      </c>
      <c r="G90" s="554" t="s">
        <v>216</v>
      </c>
      <c r="H90" s="346" t="s">
        <v>553</v>
      </c>
      <c r="I90" s="375" t="s">
        <v>554</v>
      </c>
      <c r="J90" s="116" t="s">
        <v>213</v>
      </c>
      <c r="K90" s="265" t="s">
        <v>555</v>
      </c>
      <c r="L90" s="265" t="s">
        <v>404</v>
      </c>
      <c r="M90" s="555" t="s">
        <v>403</v>
      </c>
      <c r="N90" s="215" t="s">
        <v>213</v>
      </c>
      <c r="O90" s="545" t="s">
        <v>556</v>
      </c>
      <c r="P90" s="556" t="s">
        <v>557</v>
      </c>
      <c r="Q90" s="124" t="s">
        <v>221</v>
      </c>
      <c r="R90" s="125" t="s">
        <v>211</v>
      </c>
      <c r="S90" s="126" t="s">
        <v>222</v>
      </c>
      <c r="T90" s="124" t="s">
        <v>279</v>
      </c>
      <c r="U90" s="372"/>
      <c r="V90" s="372"/>
    </row>
    <row r="91" spans="1:22" x14ac:dyDescent="0.25">
      <c r="A91" s="10" t="s">
        <v>551</v>
      </c>
      <c r="B91" s="11" t="s">
        <v>552</v>
      </c>
      <c r="C91" s="250">
        <v>6</v>
      </c>
      <c r="D91" s="4"/>
      <c r="E91" s="131"/>
      <c r="F91" s="203">
        <v>42014</v>
      </c>
      <c r="G91" s="515">
        <v>0</v>
      </c>
      <c r="H91" s="557">
        <v>-1</v>
      </c>
      <c r="I91" s="131">
        <v>1</v>
      </c>
      <c r="J91" s="203">
        <v>41663</v>
      </c>
      <c r="K91" s="134">
        <v>0</v>
      </c>
      <c r="L91" s="134">
        <v>1</v>
      </c>
      <c r="M91" s="131">
        <v>-1</v>
      </c>
      <c r="N91" s="259">
        <v>42035</v>
      </c>
      <c r="O91" s="134">
        <v>1</v>
      </c>
      <c r="P91" s="134">
        <v>1</v>
      </c>
      <c r="Q91" s="134">
        <v>8</v>
      </c>
      <c r="R91" s="47">
        <v>2</v>
      </c>
      <c r="S91" s="135">
        <v>0.25</v>
      </c>
      <c r="T91" s="136">
        <v>5.75</v>
      </c>
      <c r="U91" s="372"/>
      <c r="V91" s="558"/>
    </row>
    <row r="92" spans="1:22" x14ac:dyDescent="0.25">
      <c r="A92" s="10" t="s">
        <v>551</v>
      </c>
      <c r="B92" s="11" t="s">
        <v>552</v>
      </c>
      <c r="C92" s="4" t="s">
        <v>269</v>
      </c>
      <c r="D92" s="131" t="s">
        <v>270</v>
      </c>
      <c r="E92" s="116" t="s">
        <v>271</v>
      </c>
      <c r="F92" s="116" t="s">
        <v>213</v>
      </c>
      <c r="G92" s="559" t="s">
        <v>377</v>
      </c>
      <c r="H92" s="151" t="s">
        <v>378</v>
      </c>
      <c r="I92" s="545" t="s">
        <v>376</v>
      </c>
      <c r="J92" s="165" t="s">
        <v>375</v>
      </c>
      <c r="K92" s="137" t="s">
        <v>374</v>
      </c>
      <c r="L92" s="116" t="s">
        <v>213</v>
      </c>
      <c r="M92" s="206" t="s">
        <v>312</v>
      </c>
      <c r="N92" s="560" t="s">
        <v>550</v>
      </c>
      <c r="O92" s="233" t="s">
        <v>321</v>
      </c>
      <c r="P92" s="396" t="s">
        <v>421</v>
      </c>
      <c r="Q92" s="124" t="s">
        <v>221</v>
      </c>
      <c r="R92" s="125" t="s">
        <v>211</v>
      </c>
      <c r="S92" s="226" t="s">
        <v>222</v>
      </c>
      <c r="T92" s="124" t="s">
        <v>279</v>
      </c>
      <c r="U92" s="141"/>
      <c r="V92" s="141"/>
    </row>
    <row r="93" spans="1:22" x14ac:dyDescent="0.25">
      <c r="A93" s="10" t="s">
        <v>551</v>
      </c>
      <c r="B93" s="11" t="s">
        <v>552</v>
      </c>
      <c r="C93" s="47">
        <v>6</v>
      </c>
      <c r="D93" s="183">
        <v>5.75</v>
      </c>
      <c r="E93" s="287">
        <v>42035</v>
      </c>
      <c r="F93" s="132" t="s">
        <v>345</v>
      </c>
      <c r="G93" s="133">
        <v>0</v>
      </c>
      <c r="H93" s="4">
        <v>0</v>
      </c>
      <c r="I93" s="4">
        <v>0</v>
      </c>
      <c r="J93" s="4">
        <v>0</v>
      </c>
      <c r="K93" s="4">
        <v>0</v>
      </c>
      <c r="L93" s="132" t="s">
        <v>289</v>
      </c>
      <c r="M93" s="47">
        <v>0</v>
      </c>
      <c r="N93" s="273">
        <v>-2</v>
      </c>
      <c r="O93" s="47">
        <v>0</v>
      </c>
      <c r="P93" s="47">
        <v>0</v>
      </c>
      <c r="Q93" s="134">
        <v>9</v>
      </c>
      <c r="R93" s="47">
        <v>-2</v>
      </c>
      <c r="S93" s="135">
        <v>-0.22222222222222221</v>
      </c>
      <c r="T93" s="156">
        <v>5.9722222222222223</v>
      </c>
      <c r="U93" s="561"/>
      <c r="V93" s="171"/>
    </row>
    <row r="94" spans="1:22" x14ac:dyDescent="0.25">
      <c r="A94" s="10" t="s">
        <v>551</v>
      </c>
      <c r="B94" s="11" t="s">
        <v>552</v>
      </c>
      <c r="C94" s="4" t="s">
        <v>269</v>
      </c>
      <c r="D94" s="131" t="s">
        <v>270</v>
      </c>
      <c r="E94" s="116" t="s">
        <v>271</v>
      </c>
      <c r="F94" s="116" t="s">
        <v>213</v>
      </c>
      <c r="G94" s="288" t="s">
        <v>558</v>
      </c>
      <c r="H94" s="352" t="s">
        <v>404</v>
      </c>
      <c r="I94" s="174" t="s">
        <v>313</v>
      </c>
      <c r="J94" s="242" t="s">
        <v>559</v>
      </c>
      <c r="K94" s="172" t="s">
        <v>560</v>
      </c>
      <c r="L94" s="212" t="s">
        <v>338</v>
      </c>
      <c r="M94" s="329" t="s">
        <v>403</v>
      </c>
      <c r="N94" s="207" t="s">
        <v>121</v>
      </c>
      <c r="O94" s="111"/>
      <c r="P94" s="111"/>
      <c r="Q94" s="305" t="s">
        <v>221</v>
      </c>
      <c r="R94" s="7" t="s">
        <v>211</v>
      </c>
      <c r="S94" s="550" t="s">
        <v>222</v>
      </c>
      <c r="T94" s="124" t="s">
        <v>279</v>
      </c>
      <c r="U94" s="141" t="s">
        <v>230</v>
      </c>
      <c r="V94" s="141" t="s">
        <v>231</v>
      </c>
    </row>
    <row r="95" spans="1:22" x14ac:dyDescent="0.25">
      <c r="A95" s="10" t="s">
        <v>551</v>
      </c>
      <c r="B95" s="11" t="s">
        <v>552</v>
      </c>
      <c r="C95" s="249">
        <v>6</v>
      </c>
      <c r="D95" s="183">
        <v>5.9722222222222223</v>
      </c>
      <c r="E95" s="287">
        <v>42035</v>
      </c>
      <c r="F95" s="116" t="s">
        <v>561</v>
      </c>
      <c r="G95" s="133">
        <v>0</v>
      </c>
      <c r="H95" s="4">
        <v>1</v>
      </c>
      <c r="I95" s="4">
        <v>-1</v>
      </c>
      <c r="J95" s="4">
        <v>-1</v>
      </c>
      <c r="K95" s="562" t="s">
        <v>562</v>
      </c>
      <c r="L95" s="220">
        <v>-2</v>
      </c>
      <c r="M95" s="220">
        <v>-2</v>
      </c>
      <c r="N95" s="220">
        <v>-2</v>
      </c>
      <c r="O95" s="111"/>
      <c r="P95" s="111"/>
      <c r="Q95" s="415">
        <v>7</v>
      </c>
      <c r="R95" s="45">
        <v>-7</v>
      </c>
      <c r="S95" s="308">
        <f>+R95/Q95</f>
        <v>-1</v>
      </c>
      <c r="T95" s="309">
        <f>+D95-S95</f>
        <v>6.9722222222222223</v>
      </c>
      <c r="U95" s="354">
        <v>5.75</v>
      </c>
      <c r="V95" s="171">
        <v>-0.47222222222222232</v>
      </c>
    </row>
    <row r="96" spans="1:22" x14ac:dyDescent="0.25">
      <c r="A96" s="17" t="s">
        <v>551</v>
      </c>
      <c r="B96" s="11" t="s">
        <v>563</v>
      </c>
      <c r="C96" s="4" t="s">
        <v>269</v>
      </c>
      <c r="D96" s="131" t="s">
        <v>270</v>
      </c>
      <c r="E96" s="116" t="s">
        <v>271</v>
      </c>
      <c r="F96" s="116" t="s">
        <v>213</v>
      </c>
      <c r="G96" s="563" t="s">
        <v>442</v>
      </c>
      <c r="H96" s="165" t="s">
        <v>477</v>
      </c>
      <c r="I96" s="564" t="s">
        <v>443</v>
      </c>
      <c r="J96" s="116" t="s">
        <v>213</v>
      </c>
      <c r="K96" s="536" t="s">
        <v>564</v>
      </c>
      <c r="L96" s="329" t="s">
        <v>565</v>
      </c>
      <c r="M96" s="185" t="s">
        <v>566</v>
      </c>
      <c r="Q96" s="124" t="s">
        <v>221</v>
      </c>
      <c r="R96" s="125" t="s">
        <v>211</v>
      </c>
      <c r="S96" s="126" t="s">
        <v>222</v>
      </c>
      <c r="T96" s="124" t="s">
        <v>279</v>
      </c>
      <c r="U96" s="141" t="s">
        <v>230</v>
      </c>
      <c r="V96" s="141" t="s">
        <v>231</v>
      </c>
    </row>
    <row r="97" spans="1:22" x14ac:dyDescent="0.25">
      <c r="A97" s="17" t="s">
        <v>551</v>
      </c>
      <c r="B97" s="11" t="s">
        <v>563</v>
      </c>
      <c r="C97" s="4">
        <v>7</v>
      </c>
      <c r="D97" s="183"/>
      <c r="E97" s="9"/>
      <c r="F97" s="132" t="s">
        <v>345</v>
      </c>
      <c r="G97" s="133">
        <v>2</v>
      </c>
      <c r="H97" s="4">
        <v>2</v>
      </c>
      <c r="I97" s="4">
        <v>1</v>
      </c>
      <c r="J97" s="9" t="s">
        <v>420</v>
      </c>
      <c r="K97" s="220">
        <v>1</v>
      </c>
      <c r="L97" s="220">
        <v>0</v>
      </c>
      <c r="M97" s="220">
        <v>0</v>
      </c>
      <c r="Q97" s="134">
        <v>6</v>
      </c>
      <c r="R97" s="47">
        <v>6</v>
      </c>
      <c r="S97" s="135">
        <v>1</v>
      </c>
      <c r="T97" s="497">
        <v>6</v>
      </c>
      <c r="U97" s="423">
        <v>7</v>
      </c>
      <c r="V97" s="146">
        <v>1</v>
      </c>
    </row>
    <row r="98" spans="1:22" x14ac:dyDescent="0.25">
      <c r="A98" s="17" t="s">
        <v>551</v>
      </c>
      <c r="B98" s="11" t="s">
        <v>563</v>
      </c>
      <c r="C98" s="4" t="s">
        <v>269</v>
      </c>
      <c r="D98" s="131" t="s">
        <v>270</v>
      </c>
      <c r="E98" s="116" t="s">
        <v>271</v>
      </c>
      <c r="F98" s="116" t="s">
        <v>213</v>
      </c>
      <c r="M98" s="274"/>
      <c r="Q98" s="125"/>
      <c r="R98" s="125"/>
      <c r="S98" s="125"/>
      <c r="T98" s="125"/>
      <c r="U98" s="26"/>
      <c r="V98" s="26"/>
    </row>
    <row r="99" spans="1:22" x14ac:dyDescent="0.25">
      <c r="A99" s="17" t="s">
        <v>551</v>
      </c>
      <c r="B99" s="11" t="s">
        <v>563</v>
      </c>
      <c r="C99" s="4">
        <v>6</v>
      </c>
      <c r="D99" s="183"/>
      <c r="E99" s="128"/>
      <c r="F99" s="9"/>
      <c r="M99" s="274"/>
      <c r="Q99" s="125"/>
      <c r="R99" s="125"/>
      <c r="S99" s="125"/>
      <c r="T99" s="125"/>
      <c r="U99" s="272"/>
      <c r="V99" s="272"/>
    </row>
    <row r="100" spans="1:22" x14ac:dyDescent="0.25">
      <c r="A100" s="10" t="s">
        <v>567</v>
      </c>
      <c r="B100" s="13" t="s">
        <v>568</v>
      </c>
      <c r="C100" s="4" t="s">
        <v>269</v>
      </c>
      <c r="D100" s="131" t="s">
        <v>270</v>
      </c>
      <c r="E100" s="116" t="s">
        <v>271</v>
      </c>
      <c r="F100" s="116" t="s">
        <v>213</v>
      </c>
      <c r="G100" s="531" t="s">
        <v>234</v>
      </c>
      <c r="H100" s="315" t="s">
        <v>118</v>
      </c>
      <c r="I100" s="258" t="s">
        <v>122</v>
      </c>
      <c r="J100" s="222" t="s">
        <v>282</v>
      </c>
      <c r="K100" s="216" t="s">
        <v>277</v>
      </c>
      <c r="L100" s="258" t="s">
        <v>137</v>
      </c>
      <c r="Q100" s="124" t="s">
        <v>221</v>
      </c>
      <c r="R100" s="125" t="s">
        <v>211</v>
      </c>
      <c r="S100" s="226" t="s">
        <v>222</v>
      </c>
      <c r="T100" s="124" t="s">
        <v>279</v>
      </c>
      <c r="U100" s="153" t="s">
        <v>230</v>
      </c>
      <c r="V100" s="153" t="s">
        <v>231</v>
      </c>
    </row>
    <row r="101" spans="1:22" x14ac:dyDescent="0.25">
      <c r="A101" s="10" t="s">
        <v>567</v>
      </c>
      <c r="B101" s="13" t="s">
        <v>568</v>
      </c>
      <c r="C101" s="4">
        <v>9</v>
      </c>
      <c r="D101" s="183"/>
      <c r="E101" s="9"/>
      <c r="F101" s="9" t="s">
        <v>280</v>
      </c>
      <c r="G101" s="228">
        <v>0</v>
      </c>
      <c r="H101" s="220">
        <v>0</v>
      </c>
      <c r="I101" s="220">
        <v>0</v>
      </c>
      <c r="J101" s="220">
        <v>1</v>
      </c>
      <c r="K101" s="220">
        <v>1</v>
      </c>
      <c r="L101" s="220">
        <v>0</v>
      </c>
      <c r="Q101" s="134">
        <v>4</v>
      </c>
      <c r="R101" s="47">
        <v>2</v>
      </c>
      <c r="S101" s="135">
        <v>0.5</v>
      </c>
      <c r="T101" s="497">
        <v>8.5</v>
      </c>
      <c r="U101" s="423">
        <v>9</v>
      </c>
      <c r="V101" s="146">
        <v>0.5</v>
      </c>
    </row>
    <row r="102" spans="1:22" x14ac:dyDescent="0.25">
      <c r="A102" s="7" t="s">
        <v>569</v>
      </c>
      <c r="B102" s="12" t="s">
        <v>570</v>
      </c>
      <c r="C102" s="4" t="s">
        <v>269</v>
      </c>
      <c r="D102" s="131" t="s">
        <v>270</v>
      </c>
      <c r="E102" s="116" t="s">
        <v>271</v>
      </c>
      <c r="F102" s="116" t="s">
        <v>213</v>
      </c>
      <c r="G102" s="554" t="s">
        <v>540</v>
      </c>
      <c r="H102" s="376" t="s">
        <v>403</v>
      </c>
      <c r="I102" s="565" t="s">
        <v>402</v>
      </c>
      <c r="J102" s="566" t="s">
        <v>555</v>
      </c>
      <c r="Q102" s="124" t="s">
        <v>221</v>
      </c>
      <c r="R102" s="125" t="s">
        <v>211</v>
      </c>
      <c r="S102" s="126" t="s">
        <v>222</v>
      </c>
      <c r="T102" s="124" t="s">
        <v>279</v>
      </c>
      <c r="U102" s="141" t="s">
        <v>230</v>
      </c>
      <c r="V102" s="141" t="s">
        <v>231</v>
      </c>
    </row>
    <row r="103" spans="1:22" x14ac:dyDescent="0.25">
      <c r="A103" s="7" t="s">
        <v>569</v>
      </c>
      <c r="B103" s="12" t="s">
        <v>570</v>
      </c>
      <c r="C103" s="4">
        <v>7</v>
      </c>
      <c r="D103" s="183"/>
      <c r="E103" s="132"/>
      <c r="F103" s="203">
        <v>41663</v>
      </c>
      <c r="G103" s="377">
        <v>1</v>
      </c>
      <c r="H103" s="378">
        <v>0</v>
      </c>
      <c r="I103" s="378">
        <v>-1</v>
      </c>
      <c r="J103" s="567">
        <v>-1</v>
      </c>
      <c r="Q103" s="134">
        <v>4</v>
      </c>
      <c r="R103" s="47">
        <v>-1</v>
      </c>
      <c r="S103" s="135">
        <v>-0.25</v>
      </c>
      <c r="T103" s="497">
        <v>7.25</v>
      </c>
      <c r="U103" s="423">
        <v>7</v>
      </c>
      <c r="V103" s="146">
        <v>-0.25</v>
      </c>
    </row>
    <row r="104" spans="1:22" x14ac:dyDescent="0.25">
      <c r="A104" s="7" t="s">
        <v>564</v>
      </c>
      <c r="B104" s="568" t="s">
        <v>571</v>
      </c>
      <c r="C104" s="4" t="s">
        <v>269</v>
      </c>
      <c r="D104" s="131" t="s">
        <v>270</v>
      </c>
      <c r="E104" s="116" t="s">
        <v>271</v>
      </c>
      <c r="F104" s="116" t="s">
        <v>213</v>
      </c>
      <c r="G104" s="449" t="s">
        <v>572</v>
      </c>
      <c r="H104" s="569" t="s">
        <v>500</v>
      </c>
      <c r="I104" s="232" t="s">
        <v>573</v>
      </c>
      <c r="J104" s="116" t="s">
        <v>213</v>
      </c>
      <c r="K104" s="375" t="s">
        <v>574</v>
      </c>
      <c r="L104" s="375" t="s">
        <v>575</v>
      </c>
      <c r="M104" s="265" t="s">
        <v>401</v>
      </c>
      <c r="N104" s="116" t="s">
        <v>213</v>
      </c>
      <c r="O104" s="120" t="s">
        <v>576</v>
      </c>
      <c r="P104" s="301" t="s">
        <v>498</v>
      </c>
      <c r="Q104" s="124" t="s">
        <v>221</v>
      </c>
      <c r="R104" s="125" t="s">
        <v>211</v>
      </c>
      <c r="S104" s="126" t="s">
        <v>222</v>
      </c>
      <c r="T104" s="124" t="s">
        <v>279</v>
      </c>
      <c r="U104" s="558"/>
      <c r="V104" s="558"/>
    </row>
    <row r="105" spans="1:22" x14ac:dyDescent="0.25">
      <c r="A105" s="7" t="s">
        <v>564</v>
      </c>
      <c r="B105" s="568" t="s">
        <v>571</v>
      </c>
      <c r="C105" s="4">
        <v>6</v>
      </c>
      <c r="D105" s="4">
        <v>204</v>
      </c>
      <c r="E105" s="132">
        <v>41915</v>
      </c>
      <c r="F105" s="203">
        <v>42014</v>
      </c>
      <c r="G105" s="131">
        <v>0</v>
      </c>
      <c r="H105" s="131">
        <v>0</v>
      </c>
      <c r="I105" s="131">
        <v>0</v>
      </c>
      <c r="J105" s="203">
        <v>41663</v>
      </c>
      <c r="K105" s="131">
        <v>0</v>
      </c>
      <c r="L105" s="131">
        <v>1</v>
      </c>
      <c r="M105" s="131">
        <v>1</v>
      </c>
      <c r="N105" s="143">
        <v>42140</v>
      </c>
      <c r="O105" s="131">
        <v>-1</v>
      </c>
      <c r="P105" s="131">
        <v>1</v>
      </c>
      <c r="Q105" s="134">
        <v>8</v>
      </c>
      <c r="R105" s="47">
        <v>2</v>
      </c>
      <c r="S105" s="135">
        <v>0.25</v>
      </c>
      <c r="T105" s="136">
        <v>5.75</v>
      </c>
      <c r="U105" s="558"/>
      <c r="V105" s="558"/>
    </row>
    <row r="106" spans="1:22" x14ac:dyDescent="0.25">
      <c r="A106" s="7" t="s">
        <v>564</v>
      </c>
      <c r="B106" s="568" t="s">
        <v>571</v>
      </c>
      <c r="C106" s="4" t="s">
        <v>269</v>
      </c>
      <c r="D106" s="131" t="s">
        <v>270</v>
      </c>
      <c r="E106" s="116" t="s">
        <v>271</v>
      </c>
      <c r="F106" s="116" t="s">
        <v>213</v>
      </c>
      <c r="G106" s="449" t="s">
        <v>577</v>
      </c>
      <c r="H106" s="570" t="s">
        <v>578</v>
      </c>
      <c r="I106" s="333" t="s">
        <v>579</v>
      </c>
      <c r="J106" s="449" t="s">
        <v>285</v>
      </c>
      <c r="K106" s="116" t="s">
        <v>213</v>
      </c>
      <c r="L106" s="571" t="s">
        <v>440</v>
      </c>
      <c r="M106" s="158" t="s">
        <v>372</v>
      </c>
      <c r="N106" s="232" t="s">
        <v>285</v>
      </c>
      <c r="O106" s="116" t="s">
        <v>213</v>
      </c>
      <c r="P106" s="286" t="s">
        <v>451</v>
      </c>
      <c r="Q106" s="124" t="s">
        <v>221</v>
      </c>
      <c r="R106" s="125" t="s">
        <v>211</v>
      </c>
      <c r="S106" s="126" t="s">
        <v>222</v>
      </c>
      <c r="T106" s="124" t="s">
        <v>279</v>
      </c>
      <c r="U106" s="572"/>
      <c r="V106" s="227"/>
    </row>
    <row r="107" spans="1:22" x14ac:dyDescent="0.25">
      <c r="A107" s="7" t="s">
        <v>564</v>
      </c>
      <c r="B107" s="568" t="s">
        <v>571</v>
      </c>
      <c r="C107" s="4">
        <v>6</v>
      </c>
      <c r="D107" s="183">
        <v>5.75</v>
      </c>
      <c r="E107" s="132">
        <v>42140</v>
      </c>
      <c r="F107" s="143">
        <v>42140</v>
      </c>
      <c r="G107" s="131">
        <v>0</v>
      </c>
      <c r="H107" s="131">
        <v>0</v>
      </c>
      <c r="I107" s="131">
        <v>0</v>
      </c>
      <c r="J107" s="131">
        <v>0</v>
      </c>
      <c r="K107" s="218">
        <v>42161</v>
      </c>
      <c r="L107" s="4">
        <v>0</v>
      </c>
      <c r="M107" s="4">
        <v>-1</v>
      </c>
      <c r="N107" s="4">
        <v>0</v>
      </c>
      <c r="O107" s="132" t="s">
        <v>351</v>
      </c>
      <c r="P107" s="4">
        <v>-1</v>
      </c>
      <c r="Q107" s="134">
        <v>8</v>
      </c>
      <c r="R107" s="47">
        <v>-2</v>
      </c>
      <c r="S107" s="135">
        <v>-0.25</v>
      </c>
      <c r="T107" s="229">
        <v>6</v>
      </c>
      <c r="U107" s="372"/>
      <c r="V107" s="372"/>
    </row>
    <row r="108" spans="1:22" x14ac:dyDescent="0.25">
      <c r="A108" s="7" t="s">
        <v>564</v>
      </c>
      <c r="B108" s="568" t="s">
        <v>571</v>
      </c>
      <c r="C108" s="4" t="s">
        <v>269</v>
      </c>
      <c r="D108" s="131" t="s">
        <v>270</v>
      </c>
      <c r="E108" s="116" t="s">
        <v>271</v>
      </c>
      <c r="F108" s="116" t="s">
        <v>213</v>
      </c>
      <c r="G108" s="545" t="s">
        <v>441</v>
      </c>
      <c r="H108" s="204" t="s">
        <v>477</v>
      </c>
      <c r="I108" s="238" t="s">
        <v>450</v>
      </c>
      <c r="J108" s="303" t="s">
        <v>448</v>
      </c>
      <c r="K108" s="266" t="s">
        <v>441</v>
      </c>
      <c r="L108" s="116" t="s">
        <v>295</v>
      </c>
      <c r="M108" s="265" t="s">
        <v>419</v>
      </c>
      <c r="N108" s="396" t="s">
        <v>580</v>
      </c>
      <c r="O108" s="303" t="s">
        <v>581</v>
      </c>
      <c r="P108" s="573" t="s">
        <v>418</v>
      </c>
      <c r="Q108" s="124" t="s">
        <v>221</v>
      </c>
      <c r="R108" s="125" t="s">
        <v>211</v>
      </c>
      <c r="S108" s="126" t="s">
        <v>222</v>
      </c>
      <c r="T108" s="124" t="s">
        <v>279</v>
      </c>
      <c r="U108" s="141"/>
      <c r="V108" s="141"/>
    </row>
    <row r="109" spans="1:22" x14ac:dyDescent="0.25">
      <c r="A109" s="7" t="s">
        <v>564</v>
      </c>
      <c r="B109" s="568" t="s">
        <v>571</v>
      </c>
      <c r="C109" s="4">
        <v>6</v>
      </c>
      <c r="D109" s="183">
        <v>6</v>
      </c>
      <c r="E109" s="574">
        <v>42226</v>
      </c>
      <c r="F109" s="132" t="s">
        <v>351</v>
      </c>
      <c r="G109" s="4">
        <v>0</v>
      </c>
      <c r="H109" s="4">
        <v>1</v>
      </c>
      <c r="I109" s="4">
        <v>-1</v>
      </c>
      <c r="J109" s="4">
        <v>-2</v>
      </c>
      <c r="K109" s="4">
        <v>-2</v>
      </c>
      <c r="L109" s="9" t="s">
        <v>420</v>
      </c>
      <c r="M109" s="220">
        <v>1</v>
      </c>
      <c r="N109" s="220">
        <v>1</v>
      </c>
      <c r="O109" s="220">
        <v>0</v>
      </c>
      <c r="P109" s="220">
        <v>1</v>
      </c>
      <c r="Q109" s="134">
        <v>8</v>
      </c>
      <c r="R109" s="47">
        <v>-1</v>
      </c>
      <c r="S109" s="135">
        <v>-0.125</v>
      </c>
      <c r="T109" s="156">
        <v>6.125</v>
      </c>
      <c r="U109" s="330"/>
      <c r="V109" s="171"/>
    </row>
    <row r="110" spans="1:22" x14ac:dyDescent="0.25">
      <c r="A110" s="7" t="s">
        <v>564</v>
      </c>
      <c r="B110" s="568" t="s">
        <v>571</v>
      </c>
      <c r="C110" s="4" t="s">
        <v>269</v>
      </c>
      <c r="D110" s="131" t="s">
        <v>270</v>
      </c>
      <c r="E110" s="116" t="s">
        <v>271</v>
      </c>
      <c r="F110" s="116" t="s">
        <v>213</v>
      </c>
      <c r="G110" s="396" t="s">
        <v>580</v>
      </c>
      <c r="H110" s="4" t="s">
        <v>213</v>
      </c>
      <c r="I110" s="258" t="s">
        <v>429</v>
      </c>
      <c r="J110" s="167" t="s">
        <v>327</v>
      </c>
      <c r="K110" s="246" t="s">
        <v>251</v>
      </c>
      <c r="L110" s="165" t="s">
        <v>487</v>
      </c>
      <c r="M110" s="231" t="s">
        <v>119</v>
      </c>
      <c r="N110" s="166" t="s">
        <v>582</v>
      </c>
      <c r="O110" s="116" t="s">
        <v>213</v>
      </c>
      <c r="P110" s="246" t="s">
        <v>245</v>
      </c>
      <c r="Q110" s="124" t="s">
        <v>221</v>
      </c>
      <c r="R110" s="125" t="s">
        <v>211</v>
      </c>
      <c r="S110" s="126" t="s">
        <v>222</v>
      </c>
      <c r="T110" s="124" t="s">
        <v>279</v>
      </c>
      <c r="U110" s="141"/>
      <c r="V110" s="141"/>
    </row>
    <row r="111" spans="1:22" x14ac:dyDescent="0.25">
      <c r="A111" s="7" t="s">
        <v>564</v>
      </c>
      <c r="B111" s="568" t="s">
        <v>571</v>
      </c>
      <c r="C111" s="47">
        <v>6</v>
      </c>
      <c r="D111" s="183">
        <v>6.125</v>
      </c>
      <c r="E111" s="9" t="s">
        <v>420</v>
      </c>
      <c r="F111" s="9" t="s">
        <v>420</v>
      </c>
      <c r="G111" s="220">
        <v>1</v>
      </c>
      <c r="H111" s="132">
        <v>42476</v>
      </c>
      <c r="I111" s="4">
        <v>-2</v>
      </c>
      <c r="J111" s="4">
        <v>0</v>
      </c>
      <c r="K111" s="4">
        <v>1</v>
      </c>
      <c r="L111" s="4">
        <v>1</v>
      </c>
      <c r="M111" s="4">
        <v>1</v>
      </c>
      <c r="N111" s="4">
        <v>-1</v>
      </c>
      <c r="O111" s="187" t="s">
        <v>464</v>
      </c>
      <c r="P111" s="4">
        <v>0</v>
      </c>
      <c r="Q111" s="169">
        <v>8</v>
      </c>
      <c r="R111" s="47">
        <v>1</v>
      </c>
      <c r="S111" s="135">
        <f>+R111/Q111</f>
        <v>0.125</v>
      </c>
      <c r="T111" s="156">
        <f>+D111-S111</f>
        <v>6</v>
      </c>
      <c r="U111" s="145"/>
      <c r="V111" s="171"/>
    </row>
    <row r="112" spans="1:22" x14ac:dyDescent="0.25">
      <c r="A112" s="305" t="s">
        <v>564</v>
      </c>
      <c r="B112" s="11" t="s">
        <v>571</v>
      </c>
      <c r="C112" s="4" t="s">
        <v>269</v>
      </c>
      <c r="D112" s="131" t="s">
        <v>270</v>
      </c>
      <c r="E112" s="116" t="s">
        <v>271</v>
      </c>
      <c r="F112" s="116" t="s">
        <v>213</v>
      </c>
      <c r="G112" s="356" t="s">
        <v>273</v>
      </c>
      <c r="H112" s="364" t="s">
        <v>294</v>
      </c>
      <c r="I112" s="240" t="s">
        <v>463</v>
      </c>
      <c r="J112" s="139" t="s">
        <v>488</v>
      </c>
      <c r="K112" s="223" t="s">
        <v>119</v>
      </c>
      <c r="L112" s="575" t="s">
        <v>294</v>
      </c>
      <c r="M112" s="434" t="s">
        <v>120</v>
      </c>
      <c r="N112" s="242" t="s">
        <v>463</v>
      </c>
      <c r="O112" s="116" t="s">
        <v>213</v>
      </c>
      <c r="P112" s="246" t="str">
        <f>+'[2]Input sheet'!$B$20</f>
        <v>Wurm E</v>
      </c>
      <c r="Q112" s="124" t="s">
        <v>221</v>
      </c>
      <c r="R112" s="125" t="s">
        <v>211</v>
      </c>
      <c r="S112" s="126" t="s">
        <v>222</v>
      </c>
      <c r="T112" s="124" t="s">
        <v>279</v>
      </c>
      <c r="U112" s="141"/>
      <c r="V112" s="141"/>
    </row>
    <row r="113" spans="1:22" x14ac:dyDescent="0.25">
      <c r="A113" s="305" t="s">
        <v>564</v>
      </c>
      <c r="B113" s="11" t="s">
        <v>571</v>
      </c>
      <c r="C113" s="4">
        <v>6</v>
      </c>
      <c r="D113" s="183">
        <f>+T111</f>
        <v>6</v>
      </c>
      <c r="E113" s="203">
        <v>42490</v>
      </c>
      <c r="F113" s="187" t="s">
        <v>464</v>
      </c>
      <c r="G113" s="4">
        <v>-1</v>
      </c>
      <c r="H113" s="4">
        <v>0</v>
      </c>
      <c r="I113" s="4">
        <v>0</v>
      </c>
      <c r="J113" s="4">
        <v>0</v>
      </c>
      <c r="K113" s="4">
        <v>-1</v>
      </c>
      <c r="L113" s="4">
        <v>-3</v>
      </c>
      <c r="M113" s="4">
        <v>-1</v>
      </c>
      <c r="N113" s="4">
        <v>-2</v>
      </c>
      <c r="O113" s="187" t="s">
        <v>250</v>
      </c>
      <c r="P113" s="47">
        <v>0</v>
      </c>
      <c r="Q113" s="169">
        <v>9</v>
      </c>
      <c r="R113" s="47">
        <v>-8</v>
      </c>
      <c r="S113" s="135">
        <f>+R113/Q113</f>
        <v>-0.88888888888888884</v>
      </c>
      <c r="T113" s="156">
        <f>+D113-S113</f>
        <v>6.8888888888888893</v>
      </c>
      <c r="U113" s="145"/>
      <c r="V113" s="171"/>
    </row>
    <row r="114" spans="1:22" x14ac:dyDescent="0.25">
      <c r="A114" s="576" t="s">
        <v>564</v>
      </c>
      <c r="B114" s="577" t="s">
        <v>571</v>
      </c>
      <c r="C114" s="4" t="s">
        <v>269</v>
      </c>
      <c r="D114" s="131" t="s">
        <v>270</v>
      </c>
      <c r="E114" s="116" t="s">
        <v>271</v>
      </c>
      <c r="F114" s="116" t="s">
        <v>213</v>
      </c>
      <c r="G114" s="323" t="str">
        <f>+'[2]Input sheet'!$B$19</f>
        <v>De Villiers M</v>
      </c>
      <c r="H114" s="356" t="s">
        <v>276</v>
      </c>
      <c r="I114" s="243" t="s">
        <v>429</v>
      </c>
      <c r="J114" s="578" t="s">
        <v>460</v>
      </c>
      <c r="K114" s="355" t="s">
        <v>429</v>
      </c>
      <c r="L114" s="247" t="s">
        <v>118</v>
      </c>
      <c r="M114" s="303" t="s">
        <v>460</v>
      </c>
      <c r="N114" s="302" t="s">
        <v>429</v>
      </c>
      <c r="O114" s="206" t="s">
        <v>251</v>
      </c>
      <c r="P114" s="247" t="s">
        <v>387</v>
      </c>
      <c r="Q114" s="124" t="s">
        <v>221</v>
      </c>
      <c r="R114" s="125" t="s">
        <v>211</v>
      </c>
      <c r="S114" s="126" t="s">
        <v>222</v>
      </c>
      <c r="T114" s="124" t="s">
        <v>279</v>
      </c>
      <c r="U114" s="141"/>
      <c r="V114" s="141"/>
    </row>
    <row r="115" spans="1:22" x14ac:dyDescent="0.25">
      <c r="A115" s="305" t="s">
        <v>564</v>
      </c>
      <c r="B115" s="11" t="s">
        <v>571</v>
      </c>
      <c r="C115" s="4">
        <v>6</v>
      </c>
      <c r="D115" s="183">
        <f>+T113</f>
        <v>6.8888888888888893</v>
      </c>
      <c r="E115" s="203">
        <v>42546</v>
      </c>
      <c r="F115" s="184" t="s">
        <v>250</v>
      </c>
      <c r="G115" s="47">
        <v>0</v>
      </c>
      <c r="H115" s="4">
        <v>0</v>
      </c>
      <c r="I115" s="4">
        <v>-2</v>
      </c>
      <c r="J115" s="4">
        <v>0</v>
      </c>
      <c r="K115" s="250">
        <v>0</v>
      </c>
      <c r="L115" s="47">
        <v>-1</v>
      </c>
      <c r="M115" s="47">
        <v>0</v>
      </c>
      <c r="N115" s="47">
        <v>-2</v>
      </c>
      <c r="O115" s="47">
        <v>0</v>
      </c>
      <c r="P115" s="47">
        <v>-1</v>
      </c>
      <c r="Q115" s="169">
        <v>10</v>
      </c>
      <c r="R115" s="47">
        <v>-6</v>
      </c>
      <c r="S115" s="135">
        <f>+R115/Q115</f>
        <v>-0.6</v>
      </c>
      <c r="T115" s="156">
        <f>+D115-S115</f>
        <v>7.4888888888888889</v>
      </c>
      <c r="U115" s="145"/>
      <c r="V115" s="171"/>
    </row>
    <row r="116" spans="1:22" x14ac:dyDescent="0.25">
      <c r="A116" s="305" t="s">
        <v>564</v>
      </c>
      <c r="B116" s="11" t="s">
        <v>571</v>
      </c>
      <c r="C116" s="4" t="s">
        <v>269</v>
      </c>
      <c r="D116" s="131" t="s">
        <v>270</v>
      </c>
      <c r="E116" s="116" t="s">
        <v>271</v>
      </c>
      <c r="F116" s="116" t="s">
        <v>213</v>
      </c>
      <c r="G116" s="579" t="s">
        <v>388</v>
      </c>
      <c r="H116" s="172" t="s">
        <v>560</v>
      </c>
      <c r="I116" s="207" t="s">
        <v>121</v>
      </c>
      <c r="J116" s="413" t="s">
        <v>401</v>
      </c>
      <c r="K116" s="580" t="s">
        <v>338</v>
      </c>
      <c r="L116" s="581" t="s">
        <v>583</v>
      </c>
      <c r="M116" s="207" t="s">
        <v>121</v>
      </c>
      <c r="N116" s="582" t="s">
        <v>404</v>
      </c>
      <c r="O116" s="207" t="s">
        <v>121</v>
      </c>
      <c r="Q116" s="305" t="s">
        <v>221</v>
      </c>
      <c r="R116" s="7" t="s">
        <v>211</v>
      </c>
      <c r="S116" s="306" t="s">
        <v>222</v>
      </c>
      <c r="T116" s="124" t="s">
        <v>279</v>
      </c>
      <c r="U116" s="141" t="s">
        <v>230</v>
      </c>
      <c r="V116" s="141" t="s">
        <v>231</v>
      </c>
    </row>
    <row r="117" spans="1:22" x14ac:dyDescent="0.25">
      <c r="A117" s="305" t="s">
        <v>564</v>
      </c>
      <c r="B117" s="11" t="s">
        <v>571</v>
      </c>
      <c r="C117" s="186">
        <v>7</v>
      </c>
      <c r="D117" s="183">
        <f>+T115</f>
        <v>7.4888888888888889</v>
      </c>
      <c r="E117" s="203">
        <v>42548</v>
      </c>
      <c r="F117" s="187" t="s">
        <v>250</v>
      </c>
      <c r="G117" s="4">
        <v>-1</v>
      </c>
      <c r="H117" s="562" t="s">
        <v>562</v>
      </c>
      <c r="I117" s="220">
        <v>-1</v>
      </c>
      <c r="J117" s="220">
        <v>2</v>
      </c>
      <c r="K117" s="220">
        <v>1</v>
      </c>
      <c r="L117" s="4">
        <v>0</v>
      </c>
      <c r="M117" s="4">
        <v>-1</v>
      </c>
      <c r="N117" s="4">
        <v>1</v>
      </c>
      <c r="O117" s="4">
        <v>-1</v>
      </c>
      <c r="Q117" s="307">
        <v>8</v>
      </c>
      <c r="R117" s="45">
        <f>+G117+I117+J117+K117+L117+M117+N117+O117</f>
        <v>0</v>
      </c>
      <c r="S117" s="308">
        <f>+R117/Q117</f>
        <v>0</v>
      </c>
      <c r="T117" s="309">
        <f>+D117-S117</f>
        <v>7.4888888888888889</v>
      </c>
      <c r="U117" s="145">
        <v>5.75</v>
      </c>
      <c r="V117" s="171">
        <f>+U117-T117</f>
        <v>-1.7388888888888889</v>
      </c>
    </row>
    <row r="118" spans="1:22" x14ac:dyDescent="0.25">
      <c r="A118" s="20" t="s">
        <v>6</v>
      </c>
      <c r="B118" s="13" t="s">
        <v>7</v>
      </c>
      <c r="C118" s="4" t="s">
        <v>269</v>
      </c>
      <c r="D118" s="131" t="s">
        <v>270</v>
      </c>
      <c r="E118" s="116" t="s">
        <v>271</v>
      </c>
      <c r="F118" s="116" t="s">
        <v>213</v>
      </c>
      <c r="G118" s="147" t="s">
        <v>216</v>
      </c>
      <c r="H118" s="251" t="s">
        <v>214</v>
      </c>
      <c r="I118" s="120" t="s">
        <v>294</v>
      </c>
      <c r="J118" s="118" t="s">
        <v>144</v>
      </c>
      <c r="K118" s="251" t="s">
        <v>214</v>
      </c>
      <c r="L118" s="120" t="s">
        <v>217</v>
      </c>
      <c r="M118" s="116" t="s">
        <v>295</v>
      </c>
      <c r="N118" s="174" t="s">
        <v>251</v>
      </c>
      <c r="O118" s="240" t="s">
        <v>277</v>
      </c>
      <c r="P118" s="246" t="s">
        <v>296</v>
      </c>
      <c r="Q118" s="124" t="s">
        <v>221</v>
      </c>
      <c r="R118" s="125" t="s">
        <v>211</v>
      </c>
      <c r="S118" s="126" t="s">
        <v>222</v>
      </c>
      <c r="T118" s="124" t="s">
        <v>279</v>
      </c>
      <c r="U118" s="141"/>
      <c r="V118" s="141"/>
    </row>
    <row r="119" spans="1:22" x14ac:dyDescent="0.25">
      <c r="A119" s="20" t="s">
        <v>6</v>
      </c>
      <c r="B119" s="13" t="s">
        <v>7</v>
      </c>
      <c r="C119" s="4">
        <v>9</v>
      </c>
      <c r="D119" s="4"/>
      <c r="E119" s="116"/>
      <c r="F119" s="128" t="s">
        <v>224</v>
      </c>
      <c r="G119" s="129">
        <v>2</v>
      </c>
      <c r="H119" s="130">
        <v>0</v>
      </c>
      <c r="I119" s="130">
        <v>0</v>
      </c>
      <c r="J119" s="130">
        <v>-1</v>
      </c>
      <c r="K119" s="130">
        <v>0</v>
      </c>
      <c r="L119" s="130">
        <v>0</v>
      </c>
      <c r="M119" s="143" t="s">
        <v>297</v>
      </c>
      <c r="N119" s="4">
        <v>0</v>
      </c>
      <c r="O119" s="4">
        <v>1</v>
      </c>
      <c r="P119" s="4">
        <v>2</v>
      </c>
      <c r="Q119" s="134">
        <v>9</v>
      </c>
      <c r="R119" s="47">
        <v>4</v>
      </c>
      <c r="S119" s="135">
        <v>0.44444444444444442</v>
      </c>
      <c r="T119" s="144">
        <v>8.5555555555555554</v>
      </c>
      <c r="U119" s="145"/>
      <c r="V119" s="171"/>
    </row>
    <row r="120" spans="1:22" x14ac:dyDescent="0.25">
      <c r="A120" s="20" t="s">
        <v>6</v>
      </c>
      <c r="B120" s="13" t="s">
        <v>7</v>
      </c>
      <c r="C120" s="4" t="s">
        <v>269</v>
      </c>
      <c r="D120" s="131" t="s">
        <v>270</v>
      </c>
      <c r="E120" s="116" t="s">
        <v>271</v>
      </c>
      <c r="F120" s="116" t="s">
        <v>213</v>
      </c>
      <c r="G120" s="252" t="s">
        <v>137</v>
      </c>
      <c r="H120" s="240" t="s">
        <v>144</v>
      </c>
      <c r="I120" s="174" t="s">
        <v>298</v>
      </c>
      <c r="J120" s="174" t="s">
        <v>284</v>
      </c>
      <c r="K120" s="174" t="s">
        <v>137</v>
      </c>
      <c r="Q120" s="124" t="s">
        <v>221</v>
      </c>
      <c r="R120" s="125" t="s">
        <v>211</v>
      </c>
      <c r="S120" s="126" t="s">
        <v>222</v>
      </c>
      <c r="T120" s="124" t="s">
        <v>279</v>
      </c>
      <c r="U120" s="141" t="s">
        <v>230</v>
      </c>
      <c r="V120" s="141" t="s">
        <v>231</v>
      </c>
    </row>
    <row r="121" spans="1:22" x14ac:dyDescent="0.25">
      <c r="A121" s="20" t="s">
        <v>6</v>
      </c>
      <c r="B121" s="13" t="s">
        <v>7</v>
      </c>
      <c r="C121" s="249">
        <v>9</v>
      </c>
      <c r="D121" s="142">
        <v>8.5555555555555554</v>
      </c>
      <c r="E121" s="9"/>
      <c r="F121" s="143" t="s">
        <v>297</v>
      </c>
      <c r="G121" s="253">
        <v>0</v>
      </c>
      <c r="H121" s="4">
        <v>3</v>
      </c>
      <c r="I121" s="4">
        <v>0</v>
      </c>
      <c r="J121" s="4">
        <v>0</v>
      </c>
      <c r="K121" s="4">
        <v>0</v>
      </c>
      <c r="Q121" s="134">
        <v>5</v>
      </c>
      <c r="R121" s="47">
        <v>3</v>
      </c>
      <c r="S121" s="135">
        <v>0.6</v>
      </c>
      <c r="T121" s="144">
        <v>7.9555555555555557</v>
      </c>
      <c r="U121" s="145">
        <v>8.5556000000000001</v>
      </c>
      <c r="V121" s="171">
        <v>0.60004444444444438</v>
      </c>
    </row>
    <row r="122" spans="1:22" x14ac:dyDescent="0.25">
      <c r="A122" s="104" t="s">
        <v>584</v>
      </c>
      <c r="B122" s="583" t="s">
        <v>585</v>
      </c>
      <c r="C122" s="4" t="s">
        <v>269</v>
      </c>
      <c r="D122" s="131" t="s">
        <v>270</v>
      </c>
      <c r="E122" s="116" t="s">
        <v>271</v>
      </c>
      <c r="F122" s="116" t="s">
        <v>213</v>
      </c>
      <c r="G122" s="554" t="s">
        <v>586</v>
      </c>
      <c r="H122" s="265" t="s">
        <v>356</v>
      </c>
      <c r="I122" s="212" t="s">
        <v>401</v>
      </c>
      <c r="J122" s="584" t="s">
        <v>575</v>
      </c>
      <c r="K122" s="116" t="s">
        <v>213</v>
      </c>
      <c r="L122" s="358" t="s">
        <v>587</v>
      </c>
      <c r="M122" s="585" t="s">
        <v>402</v>
      </c>
      <c r="N122" s="585" t="s">
        <v>588</v>
      </c>
      <c r="O122" s="116" t="s">
        <v>213</v>
      </c>
      <c r="P122" s="251" t="s">
        <v>214</v>
      </c>
      <c r="Q122" s="124" t="s">
        <v>221</v>
      </c>
      <c r="R122" s="125" t="s">
        <v>211</v>
      </c>
      <c r="S122" s="226" t="s">
        <v>222</v>
      </c>
      <c r="T122" s="124" t="s">
        <v>279</v>
      </c>
      <c r="U122" s="26"/>
      <c r="V122" s="26"/>
    </row>
    <row r="123" spans="1:22" x14ac:dyDescent="0.25">
      <c r="A123" s="104" t="s">
        <v>584</v>
      </c>
      <c r="B123" s="583" t="s">
        <v>585</v>
      </c>
      <c r="C123" s="250">
        <v>6</v>
      </c>
      <c r="D123" s="4">
        <v>192</v>
      </c>
      <c r="E123" s="132">
        <v>41983</v>
      </c>
      <c r="F123" s="203">
        <v>41663</v>
      </c>
      <c r="G123" s="515">
        <v>0</v>
      </c>
      <c r="H123" s="134">
        <v>0</v>
      </c>
      <c r="I123" s="131">
        <v>-1</v>
      </c>
      <c r="J123" s="586">
        <v>1</v>
      </c>
      <c r="K123" s="143">
        <v>42056</v>
      </c>
      <c r="L123" s="130">
        <v>-1</v>
      </c>
      <c r="M123" s="130">
        <v>-2</v>
      </c>
      <c r="N123" s="587" t="s">
        <v>589</v>
      </c>
      <c r="O123" s="143">
        <v>42140</v>
      </c>
      <c r="P123" s="4">
        <v>0</v>
      </c>
      <c r="Q123" s="134">
        <v>7</v>
      </c>
      <c r="R123" s="47">
        <v>-3</v>
      </c>
      <c r="S123" s="135">
        <v>-0.42857142857142855</v>
      </c>
      <c r="T123" s="156">
        <v>6.4285714285714288</v>
      </c>
      <c r="U123" s="26"/>
      <c r="V123" s="26"/>
    </row>
    <row r="124" spans="1:22" x14ac:dyDescent="0.25">
      <c r="A124" s="104" t="s">
        <v>584</v>
      </c>
      <c r="B124" s="583" t="s">
        <v>585</v>
      </c>
      <c r="C124" s="4" t="s">
        <v>269</v>
      </c>
      <c r="D124" s="131" t="s">
        <v>270</v>
      </c>
      <c r="E124" s="116" t="s">
        <v>271</v>
      </c>
      <c r="F124" s="116" t="s">
        <v>213</v>
      </c>
      <c r="G124" s="588" t="s">
        <v>143</v>
      </c>
      <c r="H124" s="589" t="s">
        <v>372</v>
      </c>
      <c r="I124" s="116" t="s">
        <v>213</v>
      </c>
      <c r="J124" s="240" t="s">
        <v>590</v>
      </c>
      <c r="K124" s="174" t="s">
        <v>401</v>
      </c>
      <c r="L124" s="242" t="s">
        <v>559</v>
      </c>
      <c r="M124" s="174" t="s">
        <v>313</v>
      </c>
      <c r="N124" s="172" t="s">
        <v>560</v>
      </c>
      <c r="O124" s="478" t="s">
        <v>590</v>
      </c>
      <c r="P124" s="478" t="s">
        <v>327</v>
      </c>
      <c r="Q124" s="305" t="s">
        <v>221</v>
      </c>
      <c r="R124" s="7" t="s">
        <v>211</v>
      </c>
      <c r="S124" s="550" t="s">
        <v>222</v>
      </c>
      <c r="T124" s="124" t="s">
        <v>279</v>
      </c>
      <c r="U124" s="141"/>
      <c r="V124" s="141"/>
    </row>
    <row r="125" spans="1:22" x14ac:dyDescent="0.25">
      <c r="A125" s="104" t="s">
        <v>584</v>
      </c>
      <c r="B125" s="583" t="s">
        <v>585</v>
      </c>
      <c r="C125" s="47">
        <v>6</v>
      </c>
      <c r="D125" s="183">
        <v>6.4285714285714288</v>
      </c>
      <c r="E125" s="132">
        <v>42140</v>
      </c>
      <c r="F125" s="143">
        <v>42140</v>
      </c>
      <c r="G125" s="161">
        <v>-3</v>
      </c>
      <c r="H125" s="4">
        <v>-1</v>
      </c>
      <c r="I125" s="116" t="s">
        <v>561</v>
      </c>
      <c r="J125" s="4">
        <v>0</v>
      </c>
      <c r="K125" s="4">
        <v>-1</v>
      </c>
      <c r="L125" s="4">
        <v>-1</v>
      </c>
      <c r="M125" s="4">
        <v>-1</v>
      </c>
      <c r="N125" s="562" t="s">
        <v>562</v>
      </c>
      <c r="O125" s="220">
        <v>0</v>
      </c>
      <c r="P125" s="220">
        <v>0</v>
      </c>
      <c r="Q125" s="415">
        <v>8</v>
      </c>
      <c r="R125" s="45">
        <v>-7</v>
      </c>
      <c r="S125" s="308">
        <f>+R125/Q125</f>
        <v>-0.875</v>
      </c>
      <c r="T125" s="416">
        <f>+D125-S125</f>
        <v>7.3035714285714288</v>
      </c>
      <c r="U125" s="145"/>
      <c r="V125" s="171"/>
    </row>
    <row r="126" spans="1:22" x14ac:dyDescent="0.25">
      <c r="A126" s="104" t="s">
        <v>584</v>
      </c>
      <c r="B126" s="583" t="s">
        <v>585</v>
      </c>
      <c r="C126" s="4" t="s">
        <v>269</v>
      </c>
      <c r="D126" s="131" t="s">
        <v>270</v>
      </c>
      <c r="E126" s="116" t="s">
        <v>271</v>
      </c>
      <c r="F126" s="116" t="s">
        <v>213</v>
      </c>
      <c r="G126" s="590" t="s">
        <v>591</v>
      </c>
      <c r="H126" s="590" t="s">
        <v>591</v>
      </c>
      <c r="I126" s="329" t="s">
        <v>403</v>
      </c>
      <c r="J126" s="207" t="s">
        <v>121</v>
      </c>
      <c r="L126" s="197"/>
      <c r="M126" s="197"/>
      <c r="Q126" s="305" t="s">
        <v>221</v>
      </c>
      <c r="R126" s="7" t="s">
        <v>211</v>
      </c>
      <c r="S126" s="550" t="s">
        <v>222</v>
      </c>
      <c r="T126" s="124" t="s">
        <v>279</v>
      </c>
      <c r="U126" s="141" t="s">
        <v>230</v>
      </c>
      <c r="V126" s="141" t="s">
        <v>231</v>
      </c>
    </row>
    <row r="127" spans="1:22" x14ac:dyDescent="0.25">
      <c r="A127" s="104" t="s">
        <v>584</v>
      </c>
      <c r="B127" s="583" t="s">
        <v>585</v>
      </c>
      <c r="C127" s="186">
        <v>7</v>
      </c>
      <c r="D127" s="183">
        <f>+T125</f>
        <v>7.3035714285714288</v>
      </c>
      <c r="E127" s="203">
        <v>42594</v>
      </c>
      <c r="F127" s="562" t="s">
        <v>562</v>
      </c>
      <c r="G127" s="220">
        <v>-1</v>
      </c>
      <c r="H127" s="4">
        <v>-1</v>
      </c>
      <c r="I127" s="4">
        <v>-1</v>
      </c>
      <c r="J127" s="4">
        <v>-1</v>
      </c>
      <c r="L127" s="197"/>
      <c r="M127" s="197"/>
      <c r="Q127" s="415">
        <v>5</v>
      </c>
      <c r="R127" s="45">
        <v>-4</v>
      </c>
      <c r="S127" s="308">
        <f>+R127/Q127</f>
        <v>-0.8</v>
      </c>
      <c r="T127" s="416">
        <f>+D127-S127</f>
        <v>8.1035714285714295</v>
      </c>
      <c r="U127" s="145">
        <v>6.4285714285714288</v>
      </c>
      <c r="V127" s="171">
        <f>+U127-T127</f>
        <v>-1.6750000000000007</v>
      </c>
    </row>
    <row r="128" spans="1:22" x14ac:dyDescent="0.25">
      <c r="A128" s="14" t="s">
        <v>592</v>
      </c>
      <c r="B128" s="13" t="s">
        <v>593</v>
      </c>
      <c r="C128" s="4" t="s">
        <v>269</v>
      </c>
      <c r="D128" s="131" t="s">
        <v>270</v>
      </c>
      <c r="E128" s="116" t="s">
        <v>271</v>
      </c>
      <c r="F128" s="116" t="s">
        <v>213</v>
      </c>
      <c r="G128" s="591" t="s">
        <v>526</v>
      </c>
      <c r="H128" s="324" t="s">
        <v>342</v>
      </c>
      <c r="I128" s="323" t="s">
        <v>352</v>
      </c>
      <c r="J128" s="233" t="s">
        <v>349</v>
      </c>
      <c r="K128" s="513" t="s">
        <v>347</v>
      </c>
      <c r="L128" s="532" t="s">
        <v>526</v>
      </c>
      <c r="M128" s="324" t="s">
        <v>342</v>
      </c>
      <c r="N128" s="323" t="s">
        <v>352</v>
      </c>
      <c r="O128" s="324" t="s">
        <v>342</v>
      </c>
      <c r="P128" s="206" t="s">
        <v>350</v>
      </c>
      <c r="Q128" s="124" t="s">
        <v>221</v>
      </c>
      <c r="R128" s="125" t="s">
        <v>211</v>
      </c>
      <c r="S128" s="126" t="s">
        <v>222</v>
      </c>
      <c r="T128" s="124" t="s">
        <v>279</v>
      </c>
      <c r="U128" s="141" t="s">
        <v>230</v>
      </c>
      <c r="V128" s="141" t="s">
        <v>231</v>
      </c>
    </row>
    <row r="129" spans="1:22" x14ac:dyDescent="0.25">
      <c r="A129" s="14" t="s">
        <v>592</v>
      </c>
      <c r="B129" s="13" t="s">
        <v>593</v>
      </c>
      <c r="C129" s="4">
        <v>7</v>
      </c>
      <c r="D129" s="4"/>
      <c r="E129" s="9"/>
      <c r="F129" s="132" t="s">
        <v>351</v>
      </c>
      <c r="G129" s="133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134">
        <v>10</v>
      </c>
      <c r="R129" s="47">
        <v>0</v>
      </c>
      <c r="S129" s="135">
        <v>0</v>
      </c>
      <c r="T129" s="144">
        <v>7</v>
      </c>
      <c r="U129" s="432">
        <v>7</v>
      </c>
      <c r="V129" s="171">
        <v>0</v>
      </c>
    </row>
    <row r="130" spans="1:22" x14ac:dyDescent="0.25">
      <c r="A130" s="188" t="s">
        <v>594</v>
      </c>
      <c r="B130" s="13" t="s">
        <v>595</v>
      </c>
      <c r="C130" s="4" t="s">
        <v>269</v>
      </c>
      <c r="D130" s="131" t="s">
        <v>270</v>
      </c>
      <c r="E130" s="116" t="s">
        <v>271</v>
      </c>
      <c r="F130" s="116" t="s">
        <v>213</v>
      </c>
      <c r="G130" s="240" t="s">
        <v>463</v>
      </c>
      <c r="H130" s="246" t="s">
        <v>245</v>
      </c>
      <c r="I130" s="223" t="s">
        <v>119</v>
      </c>
      <c r="J130" s="356" t="s">
        <v>273</v>
      </c>
      <c r="K130" s="279" t="s">
        <v>403</v>
      </c>
      <c r="L130" s="364" t="s">
        <v>294</v>
      </c>
      <c r="M130" s="197"/>
      <c r="N130" s="197"/>
      <c r="O130" s="197"/>
      <c r="P130" s="197"/>
      <c r="Q130" s="124" t="s">
        <v>221</v>
      </c>
      <c r="R130" s="125" t="s">
        <v>211</v>
      </c>
      <c r="S130" s="126" t="s">
        <v>222</v>
      </c>
      <c r="T130" s="124" t="s">
        <v>279</v>
      </c>
      <c r="U130" s="153" t="s">
        <v>230</v>
      </c>
      <c r="V130" s="153" t="s">
        <v>231</v>
      </c>
    </row>
    <row r="131" spans="1:22" x14ac:dyDescent="0.25">
      <c r="A131" s="188" t="s">
        <v>594</v>
      </c>
      <c r="B131" s="13" t="s">
        <v>595</v>
      </c>
      <c r="C131" s="4">
        <v>7</v>
      </c>
      <c r="D131" s="4"/>
      <c r="E131" s="4"/>
      <c r="F131" s="187" t="s">
        <v>464</v>
      </c>
      <c r="G131" s="4">
        <v>1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97"/>
      <c r="N131" s="197"/>
      <c r="O131" s="197"/>
      <c r="P131" s="197"/>
      <c r="Q131" s="134">
        <v>6</v>
      </c>
      <c r="R131" s="47">
        <v>1</v>
      </c>
      <c r="S131" s="135">
        <f>+R131/Q131</f>
        <v>0.16666666666666666</v>
      </c>
      <c r="T131" s="497">
        <f>+C131-S131</f>
        <v>6.833333333333333</v>
      </c>
      <c r="U131" s="423">
        <v>7</v>
      </c>
      <c r="V131" s="146">
        <f>+U131-T131</f>
        <v>0.16666666666666696</v>
      </c>
    </row>
    <row r="132" spans="1:22" x14ac:dyDescent="0.25">
      <c r="A132" s="7" t="s">
        <v>588</v>
      </c>
      <c r="B132" s="11" t="s">
        <v>596</v>
      </c>
      <c r="C132" s="4" t="s">
        <v>269</v>
      </c>
      <c r="D132" s="131" t="s">
        <v>270</v>
      </c>
      <c r="E132" s="116" t="s">
        <v>271</v>
      </c>
      <c r="F132" s="116" t="s">
        <v>213</v>
      </c>
      <c r="G132" s="505" t="s">
        <v>597</v>
      </c>
      <c r="H132" s="592" t="s">
        <v>587</v>
      </c>
      <c r="I132" s="340" t="s">
        <v>584</v>
      </c>
      <c r="J132" s="274"/>
      <c r="K132" s="274"/>
      <c r="L132" s="274"/>
      <c r="Q132" s="124" t="s">
        <v>221</v>
      </c>
      <c r="R132" s="125" t="s">
        <v>211</v>
      </c>
      <c r="S132" s="126" t="s">
        <v>222</v>
      </c>
      <c r="T132" s="124" t="s">
        <v>279</v>
      </c>
      <c r="U132" s="153" t="s">
        <v>230</v>
      </c>
      <c r="V132" s="153" t="s">
        <v>231</v>
      </c>
    </row>
    <row r="133" spans="1:22" x14ac:dyDescent="0.25">
      <c r="A133" s="7" t="s">
        <v>588</v>
      </c>
      <c r="B133" s="11" t="s">
        <v>596</v>
      </c>
      <c r="C133" s="4">
        <v>6</v>
      </c>
      <c r="D133" s="4"/>
      <c r="E133" s="9"/>
      <c r="F133" s="143">
        <v>42056</v>
      </c>
      <c r="G133" s="129">
        <v>0</v>
      </c>
      <c r="H133" s="130">
        <v>1</v>
      </c>
      <c r="I133" s="587" t="s">
        <v>589</v>
      </c>
      <c r="Q133" s="134">
        <v>2</v>
      </c>
      <c r="R133" s="47">
        <v>1</v>
      </c>
      <c r="S133" s="135">
        <v>0.5</v>
      </c>
      <c r="T133" s="593">
        <v>5.5</v>
      </c>
      <c r="U133" s="423">
        <v>6</v>
      </c>
      <c r="V133" s="594">
        <v>0.5</v>
      </c>
    </row>
    <row r="134" spans="1:22" x14ac:dyDescent="0.25">
      <c r="A134" s="10" t="s">
        <v>598</v>
      </c>
      <c r="B134" s="13" t="s">
        <v>599</v>
      </c>
      <c r="C134" s="4" t="s">
        <v>269</v>
      </c>
      <c r="D134" s="131" t="s">
        <v>270</v>
      </c>
      <c r="E134" s="116" t="s">
        <v>271</v>
      </c>
      <c r="F134" s="116" t="s">
        <v>213</v>
      </c>
      <c r="G134" s="353" t="s">
        <v>325</v>
      </c>
      <c r="H134" s="246" t="s">
        <v>296</v>
      </c>
      <c r="I134" s="242" t="s">
        <v>137</v>
      </c>
      <c r="J134" s="289" t="s">
        <v>317</v>
      </c>
      <c r="K134" s="246" t="s">
        <v>143</v>
      </c>
      <c r="L134" s="240" t="s">
        <v>139</v>
      </c>
      <c r="M134" s="246" t="s">
        <v>137</v>
      </c>
      <c r="N134" s="174" t="s">
        <v>284</v>
      </c>
      <c r="P134" s="274"/>
      <c r="Q134" s="124" t="s">
        <v>221</v>
      </c>
      <c r="R134" s="125" t="s">
        <v>211</v>
      </c>
      <c r="S134" s="126" t="s">
        <v>222</v>
      </c>
      <c r="T134" s="124" t="s">
        <v>279</v>
      </c>
      <c r="U134" s="141" t="s">
        <v>230</v>
      </c>
      <c r="V134" s="141" t="s">
        <v>231</v>
      </c>
    </row>
    <row r="135" spans="1:22" x14ac:dyDescent="0.25">
      <c r="A135" s="10" t="s">
        <v>598</v>
      </c>
      <c r="B135" s="13" t="s">
        <v>599</v>
      </c>
      <c r="C135" s="4">
        <v>8</v>
      </c>
      <c r="D135" s="9"/>
      <c r="E135" s="9"/>
      <c r="F135" s="143" t="s">
        <v>297</v>
      </c>
      <c r="G135" s="133">
        <v>0</v>
      </c>
      <c r="H135" s="4">
        <v>1</v>
      </c>
      <c r="I135" s="4">
        <v>-1</v>
      </c>
      <c r="J135" s="253">
        <v>1</v>
      </c>
      <c r="K135" s="4">
        <v>3</v>
      </c>
      <c r="L135" s="4">
        <v>0</v>
      </c>
      <c r="M135" s="4">
        <v>1</v>
      </c>
      <c r="N135" s="4">
        <v>-1</v>
      </c>
      <c r="P135" s="274"/>
      <c r="Q135" s="134">
        <v>8</v>
      </c>
      <c r="R135" s="47">
        <v>4</v>
      </c>
      <c r="S135" s="135">
        <v>0.5</v>
      </c>
      <c r="T135" s="497">
        <v>7.5</v>
      </c>
      <c r="U135" s="423">
        <v>8</v>
      </c>
      <c r="V135" s="146">
        <v>0.5</v>
      </c>
    </row>
    <row r="136" spans="1:22" x14ac:dyDescent="0.25">
      <c r="A136" s="17" t="s">
        <v>598</v>
      </c>
      <c r="B136" s="13" t="s">
        <v>600</v>
      </c>
      <c r="C136" s="4" t="s">
        <v>269</v>
      </c>
      <c r="D136" s="131" t="s">
        <v>270</v>
      </c>
      <c r="E136" s="116" t="s">
        <v>271</v>
      </c>
      <c r="F136" s="116" t="s">
        <v>213</v>
      </c>
      <c r="G136" s="595" t="s">
        <v>601</v>
      </c>
      <c r="H136" s="596" t="s">
        <v>388</v>
      </c>
      <c r="I136" s="597" t="s">
        <v>602</v>
      </c>
      <c r="Q136" s="124" t="s">
        <v>221</v>
      </c>
      <c r="R136" s="125" t="s">
        <v>211</v>
      </c>
      <c r="S136" s="126" t="s">
        <v>222</v>
      </c>
      <c r="T136" s="124" t="s">
        <v>279</v>
      </c>
      <c r="U136" s="141" t="s">
        <v>230</v>
      </c>
      <c r="V136" s="141" t="s">
        <v>231</v>
      </c>
    </row>
    <row r="137" spans="1:22" x14ac:dyDescent="0.25">
      <c r="A137" s="17" t="s">
        <v>598</v>
      </c>
      <c r="B137" s="13" t="s">
        <v>600</v>
      </c>
      <c r="C137" s="4">
        <v>6</v>
      </c>
      <c r="D137" s="4"/>
      <c r="E137" s="9"/>
      <c r="F137" s="132" t="s">
        <v>436</v>
      </c>
      <c r="G137" s="273">
        <v>0</v>
      </c>
      <c r="H137" s="47">
        <v>1</v>
      </c>
      <c r="I137" s="47">
        <v>-1</v>
      </c>
      <c r="J137" s="274"/>
      <c r="K137" s="274"/>
      <c r="Q137" s="134">
        <v>3</v>
      </c>
      <c r="R137" s="47">
        <v>0</v>
      </c>
      <c r="S137" s="135">
        <v>0</v>
      </c>
      <c r="T137" s="497">
        <v>6</v>
      </c>
      <c r="U137" s="423">
        <v>6</v>
      </c>
      <c r="V137" s="146">
        <v>0</v>
      </c>
    </row>
    <row r="138" spans="1:22" x14ac:dyDescent="0.25">
      <c r="A138" s="17" t="s">
        <v>603</v>
      </c>
      <c r="B138" s="11" t="s">
        <v>604</v>
      </c>
      <c r="C138" s="4" t="s">
        <v>269</v>
      </c>
      <c r="D138" s="131" t="s">
        <v>270</v>
      </c>
      <c r="E138" s="116" t="s">
        <v>271</v>
      </c>
      <c r="F138" s="116" t="s">
        <v>213</v>
      </c>
      <c r="G138" s="312" t="s">
        <v>338</v>
      </c>
      <c r="H138" s="324" t="s">
        <v>121</v>
      </c>
      <c r="I138" s="598" t="s">
        <v>605</v>
      </c>
      <c r="J138" s="599" t="s">
        <v>273</v>
      </c>
      <c r="K138" s="600" t="s">
        <v>372</v>
      </c>
      <c r="L138" s="172" t="s">
        <v>560</v>
      </c>
      <c r="M138" s="413" t="s">
        <v>401</v>
      </c>
      <c r="N138" s="601" t="s">
        <v>591</v>
      </c>
      <c r="O138" s="602" t="s">
        <v>566</v>
      </c>
      <c r="P138" s="581" t="s">
        <v>583</v>
      </c>
      <c r="Q138" s="305" t="s">
        <v>221</v>
      </c>
      <c r="R138" s="7" t="s">
        <v>211</v>
      </c>
      <c r="S138" s="306" t="s">
        <v>222</v>
      </c>
      <c r="T138" s="124" t="s">
        <v>279</v>
      </c>
      <c r="U138" s="141" t="s">
        <v>230</v>
      </c>
      <c r="V138" s="141" t="s">
        <v>231</v>
      </c>
    </row>
    <row r="139" spans="1:22" x14ac:dyDescent="0.25">
      <c r="A139" s="17" t="s">
        <v>603</v>
      </c>
      <c r="B139" s="11" t="s">
        <v>604</v>
      </c>
      <c r="C139" s="4">
        <v>6</v>
      </c>
      <c r="D139" s="4"/>
      <c r="E139" s="9"/>
      <c r="F139" s="132">
        <v>42308</v>
      </c>
      <c r="G139" s="273">
        <v>0</v>
      </c>
      <c r="H139" s="47">
        <v>0</v>
      </c>
      <c r="I139" s="603">
        <v>-1</v>
      </c>
      <c r="J139" s="47">
        <v>0</v>
      </c>
      <c r="K139" s="47">
        <v>0</v>
      </c>
      <c r="L139" s="562" t="s">
        <v>562</v>
      </c>
      <c r="M139" s="4">
        <v>1</v>
      </c>
      <c r="N139" s="4">
        <v>1</v>
      </c>
      <c r="O139" s="4">
        <v>1</v>
      </c>
      <c r="P139" s="4">
        <v>-1</v>
      </c>
      <c r="Q139" s="415">
        <v>9</v>
      </c>
      <c r="R139" s="45">
        <v>0</v>
      </c>
      <c r="S139" s="308">
        <f>+R139/Q139</f>
        <v>0</v>
      </c>
      <c r="T139" s="416">
        <f>+C139-S139</f>
        <v>6</v>
      </c>
      <c r="U139" s="145">
        <v>6</v>
      </c>
      <c r="V139" s="171">
        <f>+U139-T139</f>
        <v>0</v>
      </c>
    </row>
    <row r="140" spans="1:22" x14ac:dyDescent="0.25">
      <c r="A140" s="10" t="s">
        <v>603</v>
      </c>
      <c r="B140" s="11" t="s">
        <v>606</v>
      </c>
      <c r="C140" s="4" t="s">
        <v>269</v>
      </c>
      <c r="D140" s="131" t="s">
        <v>270</v>
      </c>
      <c r="E140" s="116" t="s">
        <v>271</v>
      </c>
      <c r="F140" s="116" t="s">
        <v>213</v>
      </c>
      <c r="G140" s="512" t="s">
        <v>266</v>
      </c>
      <c r="H140" s="233" t="s">
        <v>136</v>
      </c>
      <c r="I140" s="211" t="s">
        <v>315</v>
      </c>
      <c r="J140" s="206" t="s">
        <v>312</v>
      </c>
      <c r="K140" s="404" t="s">
        <v>314</v>
      </c>
      <c r="L140" s="118" t="s">
        <v>118</v>
      </c>
      <c r="M140" s="324" t="s">
        <v>372</v>
      </c>
      <c r="N140" s="604" t="s">
        <v>605</v>
      </c>
      <c r="O140" s="324" t="s">
        <v>121</v>
      </c>
      <c r="P140" s="274"/>
      <c r="Q140" s="124" t="s">
        <v>221</v>
      </c>
      <c r="R140" s="125" t="s">
        <v>211</v>
      </c>
      <c r="S140" s="226" t="s">
        <v>222</v>
      </c>
      <c r="T140" s="124" t="s">
        <v>279</v>
      </c>
      <c r="U140" s="26"/>
      <c r="V140" s="26"/>
    </row>
    <row r="141" spans="1:22" x14ac:dyDescent="0.25">
      <c r="A141" s="10" t="s">
        <v>603</v>
      </c>
      <c r="B141" s="11" t="s">
        <v>606</v>
      </c>
      <c r="C141" s="4">
        <v>6</v>
      </c>
      <c r="D141" s="4"/>
      <c r="E141" s="9"/>
      <c r="F141" s="132">
        <v>42308</v>
      </c>
      <c r="G141" s="273">
        <v>0</v>
      </c>
      <c r="H141" s="47">
        <v>0</v>
      </c>
      <c r="I141" s="603">
        <v>1</v>
      </c>
      <c r="J141" s="47">
        <v>0</v>
      </c>
      <c r="K141" s="47">
        <v>1</v>
      </c>
      <c r="L141" s="47">
        <v>-2</v>
      </c>
      <c r="M141" s="47">
        <v>0</v>
      </c>
      <c r="N141" s="47">
        <v>-1</v>
      </c>
      <c r="O141" s="47">
        <v>0</v>
      </c>
      <c r="P141" s="274"/>
      <c r="Q141" s="134">
        <v>9</v>
      </c>
      <c r="R141" s="47">
        <v>-1</v>
      </c>
      <c r="S141" s="135">
        <v>-0.1111111111111111</v>
      </c>
      <c r="T141" s="497">
        <v>6.1111111111111107</v>
      </c>
      <c r="U141" s="26"/>
      <c r="V141" s="26"/>
    </row>
    <row r="142" spans="1:22" x14ac:dyDescent="0.25">
      <c r="A142" s="10" t="s">
        <v>603</v>
      </c>
      <c r="B142" s="11" t="s">
        <v>606</v>
      </c>
      <c r="C142" s="4" t="s">
        <v>269</v>
      </c>
      <c r="D142" s="131" t="s">
        <v>270</v>
      </c>
      <c r="E142" s="116" t="s">
        <v>271</v>
      </c>
      <c r="F142" s="116" t="s">
        <v>213</v>
      </c>
      <c r="G142" s="288" t="s">
        <v>327</v>
      </c>
      <c r="H142" s="246" t="s">
        <v>401</v>
      </c>
      <c r="I142" s="352" t="s">
        <v>404</v>
      </c>
      <c r="J142" s="240" t="s">
        <v>559</v>
      </c>
      <c r="K142" s="172" t="s">
        <v>560</v>
      </c>
      <c r="L142" s="478" t="s">
        <v>327</v>
      </c>
      <c r="M142" s="478" t="s">
        <v>590</v>
      </c>
      <c r="N142" s="479" t="s">
        <v>404</v>
      </c>
      <c r="O142" s="479" t="s">
        <v>404</v>
      </c>
      <c r="P142" s="581" t="s">
        <v>607</v>
      </c>
      <c r="Q142" s="305" t="s">
        <v>221</v>
      </c>
      <c r="R142" s="7" t="s">
        <v>211</v>
      </c>
      <c r="S142" s="306" t="s">
        <v>222</v>
      </c>
      <c r="T142" s="124" t="s">
        <v>279</v>
      </c>
      <c r="U142" s="141"/>
      <c r="V142" s="141"/>
    </row>
    <row r="143" spans="1:22" x14ac:dyDescent="0.25">
      <c r="A143" s="10" t="s">
        <v>603</v>
      </c>
      <c r="B143" s="11" t="s">
        <v>606</v>
      </c>
      <c r="C143" s="47">
        <v>6</v>
      </c>
      <c r="D143" s="183">
        <v>6.1111111111111107</v>
      </c>
      <c r="E143" s="287">
        <v>42674</v>
      </c>
      <c r="F143" s="116" t="s">
        <v>561</v>
      </c>
      <c r="G143" s="133">
        <v>0</v>
      </c>
      <c r="H143" s="4">
        <v>1</v>
      </c>
      <c r="I143" s="4">
        <v>1</v>
      </c>
      <c r="J143" s="4">
        <v>1</v>
      </c>
      <c r="K143" s="562" t="s">
        <v>562</v>
      </c>
      <c r="L143" s="220">
        <v>0</v>
      </c>
      <c r="M143" s="220">
        <v>0</v>
      </c>
      <c r="N143" s="220">
        <v>1</v>
      </c>
      <c r="O143" s="4">
        <v>1</v>
      </c>
      <c r="P143" s="4">
        <v>-1</v>
      </c>
      <c r="Q143" s="415">
        <v>9</v>
      </c>
      <c r="R143" s="45">
        <f>+G143+H143+I143+J143+L143+M143+N143+O143+P143</f>
        <v>4</v>
      </c>
      <c r="S143" s="308">
        <f>+R143/Q143</f>
        <v>0.44444444444444442</v>
      </c>
      <c r="T143" s="309">
        <f>+D143-S143</f>
        <v>5.6666666666666661</v>
      </c>
      <c r="U143" s="145"/>
      <c r="V143" s="171"/>
    </row>
    <row r="144" spans="1:22" x14ac:dyDescent="0.25">
      <c r="A144" s="10" t="s">
        <v>603</v>
      </c>
      <c r="B144" s="11" t="s">
        <v>606</v>
      </c>
      <c r="C144" s="4" t="s">
        <v>269</v>
      </c>
      <c r="D144" s="131" t="s">
        <v>270</v>
      </c>
      <c r="E144" s="116" t="s">
        <v>271</v>
      </c>
      <c r="F144" s="116" t="s">
        <v>213</v>
      </c>
      <c r="G144" s="581" t="s">
        <v>583</v>
      </c>
      <c r="H144" s="605" t="s">
        <v>566</v>
      </c>
      <c r="I144" s="197"/>
      <c r="J144" s="197"/>
      <c r="K144" s="268"/>
      <c r="L144" s="606"/>
      <c r="M144" s="606"/>
      <c r="N144" s="606"/>
      <c r="O144" s="111"/>
      <c r="P144" s="274"/>
      <c r="Q144" s="305" t="s">
        <v>221</v>
      </c>
      <c r="R144" s="7" t="s">
        <v>211</v>
      </c>
      <c r="S144" s="306" t="s">
        <v>222</v>
      </c>
      <c r="T144" s="124" t="s">
        <v>279</v>
      </c>
      <c r="U144" s="141" t="s">
        <v>230</v>
      </c>
      <c r="V144" s="141" t="s">
        <v>231</v>
      </c>
    </row>
    <row r="145" spans="1:22" x14ac:dyDescent="0.25">
      <c r="A145" s="10" t="s">
        <v>603</v>
      </c>
      <c r="B145" s="11" t="s">
        <v>606</v>
      </c>
      <c r="C145" s="186">
        <v>6</v>
      </c>
      <c r="D145" s="183">
        <f>+T143</f>
        <v>5.6666666666666661</v>
      </c>
      <c r="E145" s="203">
        <v>42595</v>
      </c>
      <c r="F145" s="562" t="s">
        <v>562</v>
      </c>
      <c r="G145" s="4">
        <v>-1</v>
      </c>
      <c r="H145" s="4">
        <v>-1</v>
      </c>
      <c r="I145" s="197"/>
      <c r="J145" s="197"/>
      <c r="K145" s="268"/>
      <c r="L145" s="606"/>
      <c r="M145" s="606"/>
      <c r="N145" s="606"/>
      <c r="O145" s="111"/>
      <c r="P145" s="274"/>
      <c r="Q145" s="415">
        <v>2</v>
      </c>
      <c r="R145" s="45">
        <f>+G145+H145</f>
        <v>-2</v>
      </c>
      <c r="S145" s="308">
        <f>+R145/Q145</f>
        <v>-1</v>
      </c>
      <c r="T145" s="309">
        <f>+D145-S145</f>
        <v>6.6666666666666661</v>
      </c>
      <c r="U145" s="145">
        <v>6.1111000000000004</v>
      </c>
      <c r="V145" s="171">
        <f>+U145-T145</f>
        <v>-0.55556666666666565</v>
      </c>
    </row>
    <row r="146" spans="1:22" x14ac:dyDescent="0.25">
      <c r="A146" s="7" t="s">
        <v>8</v>
      </c>
      <c r="B146" s="13" t="s">
        <v>608</v>
      </c>
      <c r="C146" s="4" t="s">
        <v>269</v>
      </c>
      <c r="D146" s="131" t="s">
        <v>270</v>
      </c>
      <c r="E146" s="116" t="s">
        <v>271</v>
      </c>
      <c r="F146" s="116" t="s">
        <v>213</v>
      </c>
      <c r="G146" s="607" t="s">
        <v>484</v>
      </c>
      <c r="H146" s="149" t="s">
        <v>456</v>
      </c>
      <c r="I146" s="475" t="s">
        <v>483</v>
      </c>
      <c r="J146" s="149" t="s">
        <v>455</v>
      </c>
      <c r="K146" s="238" t="s">
        <v>482</v>
      </c>
      <c r="L146" s="149" t="s">
        <v>276</v>
      </c>
      <c r="M146" s="238" t="s">
        <v>119</v>
      </c>
      <c r="N146" s="116" t="s">
        <v>213</v>
      </c>
      <c r="O146" s="355" t="s">
        <v>338</v>
      </c>
      <c r="P146" s="223" t="s">
        <v>285</v>
      </c>
      <c r="Q146" s="124" t="s">
        <v>221</v>
      </c>
      <c r="R146" s="125" t="s">
        <v>211</v>
      </c>
      <c r="S146" s="126" t="s">
        <v>222</v>
      </c>
      <c r="T146" s="124" t="s">
        <v>279</v>
      </c>
      <c r="U146" s="141"/>
      <c r="V146" s="141"/>
    </row>
    <row r="147" spans="1:22" x14ac:dyDescent="0.25">
      <c r="A147" s="7" t="s">
        <v>8</v>
      </c>
      <c r="B147" s="13" t="s">
        <v>608</v>
      </c>
      <c r="C147" s="4">
        <v>7</v>
      </c>
      <c r="D147" s="4">
        <v>7</v>
      </c>
      <c r="E147" s="9"/>
      <c r="F147" s="143" t="s">
        <v>354</v>
      </c>
      <c r="G147" s="133">
        <v>0</v>
      </c>
      <c r="H147" s="4">
        <v>0</v>
      </c>
      <c r="I147" s="4">
        <v>-1</v>
      </c>
      <c r="J147" s="4">
        <v>0</v>
      </c>
      <c r="K147" s="4">
        <v>0</v>
      </c>
      <c r="L147" s="4">
        <v>0</v>
      </c>
      <c r="M147" s="4">
        <v>0</v>
      </c>
      <c r="N147" s="132">
        <v>42406</v>
      </c>
      <c r="O147" s="4">
        <v>2</v>
      </c>
      <c r="P147" s="4">
        <v>0</v>
      </c>
      <c r="Q147" s="134">
        <v>9</v>
      </c>
      <c r="R147" s="47">
        <v>1</v>
      </c>
      <c r="S147" s="135">
        <v>0.1111111111111111</v>
      </c>
      <c r="T147" s="156">
        <v>6.8888888888888893</v>
      </c>
      <c r="U147" s="432"/>
      <c r="V147" s="171"/>
    </row>
    <row r="148" spans="1:22" x14ac:dyDescent="0.25">
      <c r="A148" s="608" t="s">
        <v>8</v>
      </c>
      <c r="B148" s="609" t="s">
        <v>608</v>
      </c>
      <c r="C148" s="4" t="s">
        <v>269</v>
      </c>
      <c r="D148" s="131" t="s">
        <v>270</v>
      </c>
      <c r="E148" s="116" t="s">
        <v>271</v>
      </c>
      <c r="F148" s="116" t="s">
        <v>213</v>
      </c>
      <c r="G148" s="355" t="s">
        <v>273</v>
      </c>
      <c r="H148" s="242" t="s">
        <v>118</v>
      </c>
      <c r="I148" s="166" t="s">
        <v>372</v>
      </c>
      <c r="Q148" s="124" t="s">
        <v>221</v>
      </c>
      <c r="R148" s="125" t="s">
        <v>211</v>
      </c>
      <c r="S148" s="126" t="s">
        <v>222</v>
      </c>
      <c r="T148" s="124" t="s">
        <v>279</v>
      </c>
      <c r="U148" s="141" t="s">
        <v>430</v>
      </c>
      <c r="V148" s="141" t="s">
        <v>231</v>
      </c>
    </row>
    <row r="149" spans="1:22" x14ac:dyDescent="0.25">
      <c r="A149" s="7" t="s">
        <v>8</v>
      </c>
      <c r="B149" s="13" t="s">
        <v>608</v>
      </c>
      <c r="C149" s="4">
        <v>7</v>
      </c>
      <c r="D149" s="142">
        <v>6.8888888888888893</v>
      </c>
      <c r="E149" s="9"/>
      <c r="F149" s="132">
        <v>42406</v>
      </c>
      <c r="G149" s="4">
        <v>0</v>
      </c>
      <c r="H149" s="4">
        <v>-1</v>
      </c>
      <c r="I149" s="4">
        <v>0</v>
      </c>
      <c r="Q149" s="134">
        <v>3</v>
      </c>
      <c r="R149" s="47">
        <v>-1</v>
      </c>
      <c r="S149" s="135">
        <v>-0.33333333333333331</v>
      </c>
      <c r="T149" s="156">
        <v>7.2222222222222223</v>
      </c>
      <c r="U149" s="432">
        <v>6.8888999999999996</v>
      </c>
      <c r="V149" s="171">
        <v>-0.33332222222222274</v>
      </c>
    </row>
    <row r="150" spans="1:22" x14ac:dyDescent="0.25">
      <c r="A150" s="10" t="s">
        <v>363</v>
      </c>
      <c r="B150" s="13" t="s">
        <v>609</v>
      </c>
      <c r="C150" s="4" t="s">
        <v>269</v>
      </c>
      <c r="D150" s="131" t="s">
        <v>270</v>
      </c>
      <c r="E150" s="116" t="s">
        <v>271</v>
      </c>
      <c r="F150" s="116" t="s">
        <v>213</v>
      </c>
      <c r="G150" s="210" t="s">
        <v>325</v>
      </c>
      <c r="H150" s="256" t="s">
        <v>333</v>
      </c>
      <c r="I150" s="256" t="s">
        <v>119</v>
      </c>
      <c r="J150" s="116" t="s">
        <v>295</v>
      </c>
      <c r="K150" s="246" t="s">
        <v>251</v>
      </c>
      <c r="L150" s="242" t="s">
        <v>389</v>
      </c>
      <c r="M150" s="240" t="s">
        <v>489</v>
      </c>
      <c r="N150" s="610" t="s">
        <v>546</v>
      </c>
      <c r="O150" s="116" t="s">
        <v>295</v>
      </c>
      <c r="P150" s="238" t="s">
        <v>364</v>
      </c>
      <c r="Q150" s="305" t="s">
        <v>221</v>
      </c>
      <c r="R150" s="7" t="s">
        <v>211</v>
      </c>
      <c r="S150" s="306" t="s">
        <v>222</v>
      </c>
      <c r="T150" s="124" t="s">
        <v>279</v>
      </c>
      <c r="U150" s="153" t="s">
        <v>230</v>
      </c>
      <c r="V150" s="153" t="s">
        <v>231</v>
      </c>
    </row>
    <row r="151" spans="1:22" x14ac:dyDescent="0.25">
      <c r="A151" s="10" t="s">
        <v>610</v>
      </c>
      <c r="B151" s="13" t="s">
        <v>609</v>
      </c>
      <c r="C151" s="4">
        <v>6</v>
      </c>
      <c r="D151" s="4"/>
      <c r="E151" s="9"/>
      <c r="F151" s="260">
        <v>42042</v>
      </c>
      <c r="G151" s="133">
        <v>0</v>
      </c>
      <c r="H151" s="4">
        <v>-1</v>
      </c>
      <c r="I151" s="4">
        <v>-2</v>
      </c>
      <c r="J151" s="143" t="s">
        <v>297</v>
      </c>
      <c r="K151" s="220">
        <v>0</v>
      </c>
      <c r="L151" s="4">
        <v>0</v>
      </c>
      <c r="M151" s="4">
        <v>1</v>
      </c>
      <c r="N151" s="133" t="s">
        <v>611</v>
      </c>
      <c r="O151" s="143" t="s">
        <v>330</v>
      </c>
      <c r="P151" s="4">
        <v>-1</v>
      </c>
      <c r="Q151" s="415">
        <v>6</v>
      </c>
      <c r="R151" s="45">
        <v>-3</v>
      </c>
      <c r="S151" s="308">
        <f>+R151/Q151</f>
        <v>-0.5</v>
      </c>
      <c r="T151" s="416">
        <f>+C151-S151</f>
        <v>6.5</v>
      </c>
      <c r="U151" s="145">
        <v>6.5</v>
      </c>
      <c r="V151" s="171">
        <v>-0.33333333333333304</v>
      </c>
    </row>
    <row r="152" spans="1:22" x14ac:dyDescent="0.25">
      <c r="A152" s="10" t="s">
        <v>612</v>
      </c>
      <c r="B152" s="13" t="s">
        <v>609</v>
      </c>
      <c r="C152" s="4" t="s">
        <v>269</v>
      </c>
      <c r="D152" s="131" t="s">
        <v>270</v>
      </c>
      <c r="E152" s="116" t="s">
        <v>271</v>
      </c>
      <c r="F152" s="116" t="s">
        <v>213</v>
      </c>
      <c r="G152" s="413" t="s">
        <v>143</v>
      </c>
      <c r="H152" s="238" t="s">
        <v>333</v>
      </c>
      <c r="O152" s="274"/>
      <c r="P152" s="274"/>
      <c r="Q152" s="305" t="s">
        <v>221</v>
      </c>
      <c r="R152" s="7" t="s">
        <v>211</v>
      </c>
      <c r="S152" s="306" t="s">
        <v>222</v>
      </c>
      <c r="T152" s="124" t="s">
        <v>279</v>
      </c>
      <c r="U152" s="153" t="s">
        <v>230</v>
      </c>
      <c r="V152" s="153" t="s">
        <v>231</v>
      </c>
    </row>
    <row r="153" spans="1:22" x14ac:dyDescent="0.25">
      <c r="A153" s="10" t="s">
        <v>612</v>
      </c>
      <c r="B153" s="13" t="s">
        <v>609</v>
      </c>
      <c r="C153" s="4">
        <v>6</v>
      </c>
      <c r="D153" s="183">
        <f>+T151</f>
        <v>6.5</v>
      </c>
      <c r="E153" s="4"/>
      <c r="F153" s="143" t="s">
        <v>330</v>
      </c>
      <c r="G153" s="4">
        <v>0</v>
      </c>
      <c r="H153" s="4">
        <v>0</v>
      </c>
      <c r="O153" s="274"/>
      <c r="P153" s="274"/>
      <c r="Q153" s="415">
        <v>2</v>
      </c>
      <c r="R153" s="45">
        <v>0</v>
      </c>
      <c r="S153" s="308">
        <f>+R153/Q153</f>
        <v>0</v>
      </c>
      <c r="T153" s="416">
        <f>+D153-S153</f>
        <v>6.5</v>
      </c>
      <c r="U153" s="145">
        <v>6.5</v>
      </c>
      <c r="V153" s="171">
        <v>-0.33333333333333304</v>
      </c>
    </row>
    <row r="154" spans="1:22" x14ac:dyDescent="0.25">
      <c r="A154" s="611" t="s">
        <v>613</v>
      </c>
      <c r="B154" s="504" t="s">
        <v>614</v>
      </c>
      <c r="C154" s="4" t="s">
        <v>269</v>
      </c>
      <c r="D154" s="131" t="s">
        <v>270</v>
      </c>
      <c r="E154" s="116" t="s">
        <v>271</v>
      </c>
      <c r="F154" s="116" t="s">
        <v>213</v>
      </c>
      <c r="G154" s="425" t="s">
        <v>234</v>
      </c>
      <c r="H154" s="369" t="s">
        <v>234</v>
      </c>
      <c r="I154" s="189" t="s">
        <v>252</v>
      </c>
      <c r="J154" s="159" t="s">
        <v>405</v>
      </c>
      <c r="K154" s="166" t="s">
        <v>520</v>
      </c>
      <c r="L154" s="166" t="s">
        <v>309</v>
      </c>
      <c r="M154" s="368" t="s">
        <v>234</v>
      </c>
      <c r="N154" s="159" t="s">
        <v>405</v>
      </c>
      <c r="O154" s="189" t="s">
        <v>252</v>
      </c>
      <c r="P154" s="159" t="s">
        <v>519</v>
      </c>
      <c r="Q154" s="124" t="s">
        <v>221</v>
      </c>
      <c r="R154" s="125" t="s">
        <v>211</v>
      </c>
      <c r="S154" s="126" t="s">
        <v>222</v>
      </c>
      <c r="T154" s="124" t="s">
        <v>279</v>
      </c>
      <c r="U154" s="153"/>
      <c r="V154" s="153"/>
    </row>
    <row r="155" spans="1:22" x14ac:dyDescent="0.25">
      <c r="A155" s="611" t="s">
        <v>613</v>
      </c>
      <c r="B155" s="504" t="s">
        <v>614</v>
      </c>
      <c r="C155" s="4">
        <v>8</v>
      </c>
      <c r="D155" s="4"/>
      <c r="E155" s="4"/>
      <c r="F155" s="244" t="s">
        <v>293</v>
      </c>
      <c r="G155" s="4">
        <v>1</v>
      </c>
      <c r="H155" s="4">
        <v>0</v>
      </c>
      <c r="I155" s="4">
        <v>0</v>
      </c>
      <c r="J155" s="4">
        <v>0</v>
      </c>
      <c r="K155" s="4">
        <v>-1</v>
      </c>
      <c r="L155" s="4">
        <v>-1</v>
      </c>
      <c r="M155" s="4">
        <v>-1</v>
      </c>
      <c r="N155" s="4">
        <v>0</v>
      </c>
      <c r="O155" s="4">
        <v>0</v>
      </c>
      <c r="P155" s="4">
        <v>-1</v>
      </c>
      <c r="Q155" s="134">
        <v>10</v>
      </c>
      <c r="R155" s="47">
        <v>-3</v>
      </c>
      <c r="S155" s="135">
        <v>-0.3</v>
      </c>
      <c r="T155" s="136">
        <v>8.3000000000000007</v>
      </c>
      <c r="U155" s="423"/>
      <c r="V155" s="146"/>
    </row>
    <row r="156" spans="1:22" x14ac:dyDescent="0.25">
      <c r="A156" s="611" t="s">
        <v>613</v>
      </c>
      <c r="B156" s="504" t="s">
        <v>614</v>
      </c>
      <c r="C156" s="4" t="s">
        <v>269</v>
      </c>
      <c r="D156" s="131" t="s">
        <v>270</v>
      </c>
      <c r="E156" s="116" t="s">
        <v>271</v>
      </c>
      <c r="F156" s="116" t="s">
        <v>213</v>
      </c>
      <c r="G156" s="166" t="s">
        <v>520</v>
      </c>
      <c r="H156" s="368" t="s">
        <v>234</v>
      </c>
      <c r="I156" s="4" t="s">
        <v>213</v>
      </c>
      <c r="J156" s="151" t="s">
        <v>67</v>
      </c>
      <c r="K156" s="165" t="s">
        <v>243</v>
      </c>
      <c r="L156" s="158" t="s">
        <v>242</v>
      </c>
      <c r="M156" s="158" t="s">
        <v>140</v>
      </c>
      <c r="N156" s="138" t="s">
        <v>228</v>
      </c>
      <c r="Q156" s="124" t="s">
        <v>221</v>
      </c>
      <c r="R156" s="125" t="s">
        <v>211</v>
      </c>
      <c r="S156" s="126" t="s">
        <v>222</v>
      </c>
      <c r="T156" s="124" t="s">
        <v>279</v>
      </c>
      <c r="U156" s="141" t="s">
        <v>230</v>
      </c>
      <c r="V156" s="141" t="s">
        <v>231</v>
      </c>
    </row>
    <row r="157" spans="1:22" x14ac:dyDescent="0.25">
      <c r="A157" s="611" t="s">
        <v>613</v>
      </c>
      <c r="B157" s="504" t="s">
        <v>614</v>
      </c>
      <c r="C157" s="249">
        <v>8</v>
      </c>
      <c r="D157" s="183">
        <v>8.3000000000000007</v>
      </c>
      <c r="E157" s="203">
        <v>42464</v>
      </c>
      <c r="F157" s="244" t="s">
        <v>293</v>
      </c>
      <c r="G157" s="4">
        <v>-1</v>
      </c>
      <c r="H157" s="4">
        <v>-1</v>
      </c>
      <c r="I157" s="132">
        <v>42476</v>
      </c>
      <c r="J157" s="4">
        <v>0</v>
      </c>
      <c r="K157" s="4">
        <v>0</v>
      </c>
      <c r="L157" s="4">
        <v>-2</v>
      </c>
      <c r="M157" s="4">
        <v>-1</v>
      </c>
      <c r="N157" s="4">
        <v>-2</v>
      </c>
      <c r="Q157" s="169">
        <v>7</v>
      </c>
      <c r="R157" s="47">
        <v>-7</v>
      </c>
      <c r="S157" s="135">
        <f>+R157/Q157</f>
        <v>-1</v>
      </c>
      <c r="T157" s="156">
        <f>+D157-S157</f>
        <v>9.3000000000000007</v>
      </c>
      <c r="U157" s="145">
        <v>8.3000000000000007</v>
      </c>
      <c r="V157" s="171">
        <f>+U157-T157</f>
        <v>-1</v>
      </c>
    </row>
    <row r="158" spans="1:22" x14ac:dyDescent="0.25">
      <c r="A158" s="30" t="s">
        <v>615</v>
      </c>
      <c r="B158" s="13" t="s">
        <v>616</v>
      </c>
      <c r="C158" s="4" t="s">
        <v>269</v>
      </c>
      <c r="D158" s="131" t="s">
        <v>270</v>
      </c>
      <c r="E158" s="116" t="s">
        <v>271</v>
      </c>
      <c r="F158" s="116" t="s">
        <v>213</v>
      </c>
      <c r="G158" s="612" t="s">
        <v>438</v>
      </c>
      <c r="H158" s="613" t="s">
        <v>437</v>
      </c>
      <c r="I158" s="463" t="s">
        <v>302</v>
      </c>
      <c r="J158" s="613" t="s">
        <v>437</v>
      </c>
      <c r="K158" s="302" t="s">
        <v>123</v>
      </c>
      <c r="L158" s="116" t="s">
        <v>213</v>
      </c>
      <c r="M158" s="149" t="s">
        <v>276</v>
      </c>
      <c r="N158" s="607" t="s">
        <v>486</v>
      </c>
      <c r="O158" s="149" t="s">
        <v>455</v>
      </c>
      <c r="P158" s="238" t="s">
        <v>119</v>
      </c>
      <c r="Q158" s="124" t="s">
        <v>221</v>
      </c>
      <c r="R158" s="125" t="s">
        <v>211</v>
      </c>
      <c r="S158" s="126" t="s">
        <v>222</v>
      </c>
      <c r="T158" s="124" t="s">
        <v>279</v>
      </c>
      <c r="U158" s="141" t="s">
        <v>430</v>
      </c>
      <c r="V158" s="141" t="s">
        <v>231</v>
      </c>
    </row>
    <row r="159" spans="1:22" x14ac:dyDescent="0.25">
      <c r="A159" s="30" t="s">
        <v>615</v>
      </c>
      <c r="B159" s="13" t="s">
        <v>616</v>
      </c>
      <c r="C159" s="4">
        <v>7</v>
      </c>
      <c r="D159" s="4"/>
      <c r="E159" s="116"/>
      <c r="F159" s="128" t="s">
        <v>224</v>
      </c>
      <c r="G159" s="129">
        <v>0</v>
      </c>
      <c r="H159" s="130">
        <v>-1</v>
      </c>
      <c r="I159" s="130">
        <v>-1</v>
      </c>
      <c r="J159" s="130">
        <v>-1</v>
      </c>
      <c r="K159" s="130">
        <v>-1</v>
      </c>
      <c r="L159" s="143" t="s">
        <v>354</v>
      </c>
      <c r="M159" s="4">
        <v>0</v>
      </c>
      <c r="N159" s="133">
        <v>0</v>
      </c>
      <c r="O159" s="4">
        <v>0</v>
      </c>
      <c r="P159" s="4">
        <v>0</v>
      </c>
      <c r="Q159" s="134">
        <v>9</v>
      </c>
      <c r="R159" s="47">
        <v>-4</v>
      </c>
      <c r="S159" s="135">
        <v>-0.44444444444444442</v>
      </c>
      <c r="T159" s="136">
        <v>7.4444444444444446</v>
      </c>
      <c r="U159" s="423">
        <v>7</v>
      </c>
      <c r="V159" s="146">
        <v>-0.44444444444444464</v>
      </c>
    </row>
    <row r="160" spans="1:22" x14ac:dyDescent="0.25">
      <c r="A160" s="30" t="s">
        <v>617</v>
      </c>
      <c r="B160" s="13" t="s">
        <v>616</v>
      </c>
      <c r="C160" s="4" t="s">
        <v>269</v>
      </c>
      <c r="D160" s="131" t="s">
        <v>270</v>
      </c>
      <c r="E160" s="116" t="s">
        <v>271</v>
      </c>
      <c r="F160" s="116" t="s">
        <v>213</v>
      </c>
      <c r="G160" s="607" t="s">
        <v>483</v>
      </c>
      <c r="H160" s="475" t="s">
        <v>484</v>
      </c>
      <c r="I160" s="238" t="s">
        <v>482</v>
      </c>
      <c r="J160" s="116" t="s">
        <v>213</v>
      </c>
      <c r="K160" s="207" t="s">
        <v>372</v>
      </c>
      <c r="L160" s="149" t="s">
        <v>273</v>
      </c>
      <c r="M160" s="475" t="s">
        <v>618</v>
      </c>
      <c r="N160" s="204" t="s">
        <v>267</v>
      </c>
      <c r="Q160" s="124" t="s">
        <v>221</v>
      </c>
      <c r="R160" s="125" t="s">
        <v>211</v>
      </c>
      <c r="S160" s="126" t="s">
        <v>222</v>
      </c>
      <c r="T160" s="124" t="s">
        <v>279</v>
      </c>
      <c r="U160" s="141" t="s">
        <v>430</v>
      </c>
      <c r="V160" s="141" t="s">
        <v>231</v>
      </c>
    </row>
    <row r="161" spans="1:22" x14ac:dyDescent="0.25">
      <c r="A161" s="30" t="s">
        <v>617</v>
      </c>
      <c r="B161" s="13" t="s">
        <v>616</v>
      </c>
      <c r="C161" s="427">
        <v>7</v>
      </c>
      <c r="D161" s="183">
        <v>7.128571428571429</v>
      </c>
      <c r="E161" s="128">
        <v>42374</v>
      </c>
      <c r="F161" s="143" t="s">
        <v>354</v>
      </c>
      <c r="G161" s="133">
        <v>-1</v>
      </c>
      <c r="H161" s="4">
        <v>0</v>
      </c>
      <c r="I161" s="4">
        <v>0</v>
      </c>
      <c r="J161" s="187" t="s">
        <v>261</v>
      </c>
      <c r="K161" s="4">
        <v>0</v>
      </c>
      <c r="L161" s="4">
        <v>0</v>
      </c>
      <c r="M161" s="4">
        <v>0</v>
      </c>
      <c r="N161" s="4">
        <v>2</v>
      </c>
      <c r="Q161" s="134">
        <v>7</v>
      </c>
      <c r="R161" s="47">
        <v>1</v>
      </c>
      <c r="S161" s="135">
        <f>+R161/Q161</f>
        <v>0.14285714285714285</v>
      </c>
      <c r="T161" s="136">
        <f>+D161-S161</f>
        <v>6.9857142857142858</v>
      </c>
      <c r="U161" s="145">
        <v>7.4443999999999999</v>
      </c>
      <c r="V161" s="171">
        <f>+U161-T161</f>
        <v>0.45868571428571414</v>
      </c>
    </row>
    <row r="162" spans="1:22" x14ac:dyDescent="0.25">
      <c r="A162" s="7" t="s">
        <v>615</v>
      </c>
      <c r="B162" s="13" t="s">
        <v>619</v>
      </c>
      <c r="C162" s="4" t="s">
        <v>269</v>
      </c>
      <c r="D162" s="131" t="s">
        <v>270</v>
      </c>
      <c r="E162" s="116" t="s">
        <v>271</v>
      </c>
      <c r="F162" s="116" t="s">
        <v>213</v>
      </c>
      <c r="G162" s="614" t="s">
        <v>299</v>
      </c>
      <c r="H162" s="615" t="s">
        <v>273</v>
      </c>
      <c r="I162" s="616" t="s">
        <v>119</v>
      </c>
      <c r="J162" s="116" t="s">
        <v>213</v>
      </c>
      <c r="K162" s="221" t="s">
        <v>367</v>
      </c>
      <c r="L162" s="270" t="s">
        <v>119</v>
      </c>
      <c r="M162" s="256" t="s">
        <v>333</v>
      </c>
      <c r="N162" s="116" t="s">
        <v>213</v>
      </c>
      <c r="O162" s="381" t="s">
        <v>439</v>
      </c>
      <c r="P162" s="613" t="s">
        <v>507</v>
      </c>
      <c r="Q162" s="124" t="s">
        <v>221</v>
      </c>
      <c r="R162" s="125" t="s">
        <v>211</v>
      </c>
      <c r="S162" s="126" t="s">
        <v>222</v>
      </c>
      <c r="T162" s="124" t="s">
        <v>279</v>
      </c>
      <c r="U162" s="26"/>
      <c r="V162" s="26"/>
    </row>
    <row r="163" spans="1:22" x14ac:dyDescent="0.25">
      <c r="A163" s="7" t="s">
        <v>615</v>
      </c>
      <c r="B163" s="13" t="s">
        <v>619</v>
      </c>
      <c r="C163" s="4">
        <v>6</v>
      </c>
      <c r="D163" s="4"/>
      <c r="E163" s="116"/>
      <c r="F163" s="203">
        <v>42014</v>
      </c>
      <c r="G163" s="217">
        <v>0</v>
      </c>
      <c r="H163" s="131">
        <v>0</v>
      </c>
      <c r="I163" s="131">
        <v>0</v>
      </c>
      <c r="J163" s="260">
        <v>42042</v>
      </c>
      <c r="K163" s="131">
        <v>0</v>
      </c>
      <c r="L163" s="131">
        <v>0</v>
      </c>
      <c r="M163" s="131">
        <v>-1</v>
      </c>
      <c r="N163" s="128" t="s">
        <v>224</v>
      </c>
      <c r="O163" s="130">
        <v>0</v>
      </c>
      <c r="P163" s="130">
        <v>0</v>
      </c>
      <c r="Q163" s="134">
        <v>12</v>
      </c>
      <c r="R163" s="47">
        <v>-1</v>
      </c>
      <c r="S163" s="135">
        <v>-8.3333333333333329E-2</v>
      </c>
      <c r="T163" s="136">
        <v>6.083333333333333</v>
      </c>
      <c r="U163" s="26"/>
      <c r="V163" s="26"/>
    </row>
    <row r="164" spans="1:22" x14ac:dyDescent="0.25">
      <c r="A164" s="7" t="s">
        <v>615</v>
      </c>
      <c r="B164" s="13" t="s">
        <v>619</v>
      </c>
      <c r="C164" s="4" t="s">
        <v>269</v>
      </c>
      <c r="D164" s="131" t="s">
        <v>270</v>
      </c>
      <c r="E164" s="116" t="s">
        <v>271</v>
      </c>
      <c r="F164" s="116" t="s">
        <v>213</v>
      </c>
      <c r="G164" s="617" t="s">
        <v>119</v>
      </c>
      <c r="H164" s="556" t="s">
        <v>302</v>
      </c>
      <c r="I164" s="419" t="s">
        <v>437</v>
      </c>
      <c r="J164" s="313" t="s">
        <v>123</v>
      </c>
      <c r="K164" s="116" t="s">
        <v>213</v>
      </c>
      <c r="L164" s="536" t="s">
        <v>449</v>
      </c>
      <c r="M164" s="185" t="s">
        <v>447</v>
      </c>
      <c r="N164" s="238" t="s">
        <v>450</v>
      </c>
      <c r="O164" s="545" t="s">
        <v>441</v>
      </c>
      <c r="P164" s="450" t="s">
        <v>448</v>
      </c>
      <c r="Q164" s="124" t="s">
        <v>221</v>
      </c>
      <c r="R164" s="125" t="s">
        <v>211</v>
      </c>
      <c r="S164" s="126" t="s">
        <v>222</v>
      </c>
      <c r="T164" s="124" t="s">
        <v>279</v>
      </c>
      <c r="U164" s="272"/>
      <c r="V164" s="272"/>
    </row>
    <row r="165" spans="1:22" x14ac:dyDescent="0.25">
      <c r="A165" s="7" t="s">
        <v>615</v>
      </c>
      <c r="B165" s="13" t="s">
        <v>619</v>
      </c>
      <c r="C165" s="4">
        <v>6</v>
      </c>
      <c r="D165" s="183">
        <v>6.083333333333333</v>
      </c>
      <c r="E165" s="128" t="s">
        <v>224</v>
      </c>
      <c r="F165" s="128" t="s">
        <v>224</v>
      </c>
      <c r="G165" s="129">
        <v>-2</v>
      </c>
      <c r="H165" s="130">
        <v>0</v>
      </c>
      <c r="I165" s="130">
        <v>0</v>
      </c>
      <c r="J165" s="130">
        <v>0</v>
      </c>
      <c r="K165" s="132" t="s">
        <v>351</v>
      </c>
      <c r="L165" s="4">
        <v>1</v>
      </c>
      <c r="M165" s="4">
        <v>-2</v>
      </c>
      <c r="N165" s="4">
        <v>-1</v>
      </c>
      <c r="O165" s="4">
        <v>0</v>
      </c>
      <c r="P165" s="4">
        <v>0</v>
      </c>
      <c r="Q165" s="134">
        <v>9</v>
      </c>
      <c r="R165" s="47">
        <v>-4</v>
      </c>
      <c r="S165" s="135">
        <v>-0.44444444444444442</v>
      </c>
      <c r="T165" s="229">
        <v>6.4444444444444446</v>
      </c>
      <c r="U165" s="465"/>
      <c r="V165" s="111"/>
    </row>
    <row r="166" spans="1:22" x14ac:dyDescent="0.25">
      <c r="A166" s="7" t="s">
        <v>620</v>
      </c>
      <c r="B166" s="13" t="s">
        <v>619</v>
      </c>
      <c r="C166" s="4" t="s">
        <v>269</v>
      </c>
      <c r="D166" s="131" t="s">
        <v>270</v>
      </c>
      <c r="E166" s="116" t="s">
        <v>271</v>
      </c>
      <c r="F166" s="116" t="s">
        <v>213</v>
      </c>
      <c r="G166" s="618" t="s">
        <v>477</v>
      </c>
      <c r="H166" s="396" t="s">
        <v>450</v>
      </c>
      <c r="I166" s="206" t="s">
        <v>447</v>
      </c>
      <c r="J166" s="545" t="s">
        <v>441</v>
      </c>
      <c r="K166" s="450" t="s">
        <v>448</v>
      </c>
      <c r="L166" s="116" t="s">
        <v>295</v>
      </c>
      <c r="M166" s="619" t="s">
        <v>621</v>
      </c>
      <c r="N166" s="620" t="s">
        <v>388</v>
      </c>
      <c r="O166" s="404" t="s">
        <v>119</v>
      </c>
      <c r="P166" s="333" t="s">
        <v>602</v>
      </c>
      <c r="Q166" s="124" t="s">
        <v>221</v>
      </c>
      <c r="R166" s="125" t="s">
        <v>211</v>
      </c>
      <c r="S166" s="126" t="s">
        <v>222</v>
      </c>
      <c r="T166" s="124" t="s">
        <v>279</v>
      </c>
      <c r="U166" s="153"/>
      <c r="V166" s="153"/>
    </row>
    <row r="167" spans="1:22" x14ac:dyDescent="0.25">
      <c r="A167" s="7" t="s">
        <v>620</v>
      </c>
      <c r="B167" s="13" t="s">
        <v>619</v>
      </c>
      <c r="C167" s="4">
        <v>6</v>
      </c>
      <c r="D167" s="183">
        <v>6.4444444444444446</v>
      </c>
      <c r="E167" s="287">
        <v>42226</v>
      </c>
      <c r="F167" s="132" t="s">
        <v>351</v>
      </c>
      <c r="G167" s="133">
        <v>1</v>
      </c>
      <c r="H167" s="4">
        <v>1</v>
      </c>
      <c r="I167" s="4">
        <v>0</v>
      </c>
      <c r="J167" s="4">
        <v>0</v>
      </c>
      <c r="K167" s="4">
        <v>0</v>
      </c>
      <c r="L167" s="132" t="s">
        <v>436</v>
      </c>
      <c r="M167" s="47">
        <v>0</v>
      </c>
      <c r="N167" s="47">
        <v>-1</v>
      </c>
      <c r="O167" s="47">
        <v>1</v>
      </c>
      <c r="P167" s="47">
        <v>-1</v>
      </c>
      <c r="Q167" s="134">
        <v>9</v>
      </c>
      <c r="R167" s="47">
        <v>1</v>
      </c>
      <c r="S167" s="135">
        <v>0.1111111111111111</v>
      </c>
      <c r="T167" s="156">
        <v>6.3333333333333339</v>
      </c>
      <c r="U167" s="326"/>
      <c r="V167" s="283"/>
    </row>
    <row r="168" spans="1:22" x14ac:dyDescent="0.25">
      <c r="A168" s="7" t="s">
        <v>620</v>
      </c>
      <c r="B168" s="13" t="s">
        <v>619</v>
      </c>
      <c r="C168" s="4" t="s">
        <v>269</v>
      </c>
      <c r="D168" s="131" t="s">
        <v>270</v>
      </c>
      <c r="E168" s="116" t="s">
        <v>271</v>
      </c>
      <c r="F168" s="116" t="s">
        <v>213</v>
      </c>
      <c r="G168" s="621" t="s">
        <v>478</v>
      </c>
      <c r="H168" s="333" t="s">
        <v>602</v>
      </c>
      <c r="I168" s="470" t="s">
        <v>388</v>
      </c>
      <c r="J168" s="116" t="s">
        <v>213</v>
      </c>
      <c r="K168" s="149" t="s">
        <v>456</v>
      </c>
      <c r="L168" s="396" t="s">
        <v>119</v>
      </c>
      <c r="M168" s="233" t="s">
        <v>276</v>
      </c>
      <c r="N168" s="607" t="s">
        <v>484</v>
      </c>
      <c r="O168" s="396" t="s">
        <v>454</v>
      </c>
      <c r="P168" s="233" t="s">
        <v>455</v>
      </c>
      <c r="Q168" s="124" t="s">
        <v>221</v>
      </c>
      <c r="R168" s="125" t="s">
        <v>211</v>
      </c>
      <c r="S168" s="126" t="s">
        <v>222</v>
      </c>
      <c r="T168" s="124" t="s">
        <v>279</v>
      </c>
      <c r="U168" s="153"/>
      <c r="V168" s="153"/>
    </row>
    <row r="169" spans="1:22" x14ac:dyDescent="0.25">
      <c r="A169" s="7" t="s">
        <v>620</v>
      </c>
      <c r="B169" s="13" t="s">
        <v>619</v>
      </c>
      <c r="C169" s="47">
        <v>6</v>
      </c>
      <c r="D169" s="183">
        <v>6.3333333333333339</v>
      </c>
      <c r="E169" s="287">
        <v>42245</v>
      </c>
      <c r="F169" s="132" t="s">
        <v>436</v>
      </c>
      <c r="G169" s="273">
        <v>0</v>
      </c>
      <c r="H169" s="47">
        <v>-1</v>
      </c>
      <c r="I169" s="47">
        <v>1</v>
      </c>
      <c r="J169" s="143" t="s">
        <v>354</v>
      </c>
      <c r="K169" s="4">
        <v>-1</v>
      </c>
      <c r="L169" s="4">
        <v>1</v>
      </c>
      <c r="M169" s="4">
        <v>1</v>
      </c>
      <c r="N169" s="133">
        <v>0</v>
      </c>
      <c r="O169" s="4">
        <v>0</v>
      </c>
      <c r="P169" s="4">
        <v>1</v>
      </c>
      <c r="Q169" s="134">
        <v>9</v>
      </c>
      <c r="R169" s="47">
        <v>2</v>
      </c>
      <c r="S169" s="135">
        <v>0.22222222222222221</v>
      </c>
      <c r="T169" s="144">
        <v>6.1111111111111116</v>
      </c>
      <c r="U169" s="622"/>
      <c r="V169" s="283"/>
    </row>
    <row r="170" spans="1:22" x14ac:dyDescent="0.25">
      <c r="A170" s="7" t="s">
        <v>620</v>
      </c>
      <c r="B170" s="13" t="s">
        <v>619</v>
      </c>
      <c r="C170" s="4" t="s">
        <v>269</v>
      </c>
      <c r="D170" s="131" t="s">
        <v>270</v>
      </c>
      <c r="E170" s="116" t="s">
        <v>271</v>
      </c>
      <c r="F170" s="116" t="s">
        <v>213</v>
      </c>
      <c r="G170" s="623" t="s">
        <v>119</v>
      </c>
      <c r="H170" s="475" t="s">
        <v>483</v>
      </c>
      <c r="I170" s="475" t="s">
        <v>486</v>
      </c>
      <c r="J170" s="233" t="s">
        <v>455</v>
      </c>
      <c r="K170" s="475" t="s">
        <v>484</v>
      </c>
      <c r="L170" s="149" t="s">
        <v>276</v>
      </c>
      <c r="M170" s="464" t="s">
        <v>485</v>
      </c>
      <c r="N170" s="116" t="s">
        <v>295</v>
      </c>
      <c r="O170" s="413" t="s">
        <v>363</v>
      </c>
      <c r="P170" s="413" t="s">
        <v>143</v>
      </c>
      <c r="Q170" s="305" t="s">
        <v>221</v>
      </c>
      <c r="R170" s="7" t="s">
        <v>211</v>
      </c>
      <c r="S170" s="306" t="s">
        <v>222</v>
      </c>
      <c r="T170" s="124" t="s">
        <v>279</v>
      </c>
      <c r="U170" s="153"/>
      <c r="V170" s="153"/>
    </row>
    <row r="171" spans="1:22" x14ac:dyDescent="0.25">
      <c r="A171" s="7" t="s">
        <v>620</v>
      </c>
      <c r="B171" s="13" t="s">
        <v>619</v>
      </c>
      <c r="C171" s="427">
        <v>6</v>
      </c>
      <c r="D171" s="183">
        <v>6.1111111111111116</v>
      </c>
      <c r="E171" s="287">
        <v>42374</v>
      </c>
      <c r="F171" s="143" t="s">
        <v>354</v>
      </c>
      <c r="G171" s="133">
        <v>1</v>
      </c>
      <c r="H171" s="4">
        <v>-2</v>
      </c>
      <c r="I171" s="4">
        <v>0</v>
      </c>
      <c r="J171" s="4">
        <v>1</v>
      </c>
      <c r="K171" s="4">
        <v>0</v>
      </c>
      <c r="L171" s="4">
        <v>-1</v>
      </c>
      <c r="M171" s="4">
        <v>0</v>
      </c>
      <c r="N171" s="143" t="s">
        <v>330</v>
      </c>
      <c r="O171" s="4">
        <v>1</v>
      </c>
      <c r="P171" s="4">
        <v>0</v>
      </c>
      <c r="Q171" s="415">
        <v>9</v>
      </c>
      <c r="R171" s="45">
        <v>0</v>
      </c>
      <c r="S171" s="308">
        <f>+R171/Q171</f>
        <v>0</v>
      </c>
      <c r="T171" s="416">
        <f>+D171-S171</f>
        <v>6.1111111111111116</v>
      </c>
      <c r="U171" s="622"/>
      <c r="V171" s="283"/>
    </row>
    <row r="172" spans="1:22" x14ac:dyDescent="0.25">
      <c r="A172" s="7" t="s">
        <v>615</v>
      </c>
      <c r="B172" s="13" t="s">
        <v>619</v>
      </c>
      <c r="C172" s="4" t="s">
        <v>269</v>
      </c>
      <c r="D172" s="131" t="s">
        <v>270</v>
      </c>
      <c r="E172" s="116" t="s">
        <v>271</v>
      </c>
      <c r="F172" s="116" t="s">
        <v>213</v>
      </c>
      <c r="G172" s="238" t="s">
        <v>333</v>
      </c>
      <c r="H172" s="304" t="s">
        <v>274</v>
      </c>
      <c r="I172" s="478" t="s">
        <v>118</v>
      </c>
      <c r="J172" s="483" t="s">
        <v>388</v>
      </c>
      <c r="K172" s="454" t="s">
        <v>120</v>
      </c>
      <c r="Q172" s="305" t="s">
        <v>221</v>
      </c>
      <c r="R172" s="7" t="s">
        <v>211</v>
      </c>
      <c r="S172" s="306" t="s">
        <v>222</v>
      </c>
      <c r="T172" s="124" t="s">
        <v>279</v>
      </c>
      <c r="U172" s="153" t="s">
        <v>430</v>
      </c>
      <c r="V172" s="153" t="s">
        <v>231</v>
      </c>
    </row>
    <row r="173" spans="1:22" x14ac:dyDescent="0.25">
      <c r="A173" s="7" t="s">
        <v>615</v>
      </c>
      <c r="B173" s="13" t="s">
        <v>619</v>
      </c>
      <c r="C173" s="4">
        <v>6</v>
      </c>
      <c r="D173" s="183">
        <f>+T171</f>
        <v>6.1111111111111116</v>
      </c>
      <c r="E173" s="203">
        <v>42601</v>
      </c>
      <c r="F173" s="143" t="s">
        <v>330</v>
      </c>
      <c r="G173" s="4">
        <v>0</v>
      </c>
      <c r="H173" s="4">
        <v>-1</v>
      </c>
      <c r="I173" s="4">
        <v>1</v>
      </c>
      <c r="J173" s="4">
        <v>1</v>
      </c>
      <c r="K173" s="4">
        <v>1</v>
      </c>
      <c r="Q173" s="415">
        <v>5</v>
      </c>
      <c r="R173" s="45">
        <v>2</v>
      </c>
      <c r="S173" s="308">
        <f>+R173/Q173</f>
        <v>0.4</v>
      </c>
      <c r="T173" s="416">
        <f>+D173-S173</f>
        <v>5.7111111111111112</v>
      </c>
      <c r="U173" s="622">
        <v>6.0833000000000004</v>
      </c>
      <c r="V173" s="171">
        <f>+U173-T173</f>
        <v>0.37218888888888912</v>
      </c>
    </row>
    <row r="174" spans="1:22" x14ac:dyDescent="0.25">
      <c r="A174" s="22" t="s">
        <v>622</v>
      </c>
      <c r="B174" s="504" t="s">
        <v>623</v>
      </c>
      <c r="C174" s="4" t="s">
        <v>269</v>
      </c>
      <c r="D174" s="131" t="s">
        <v>270</v>
      </c>
      <c r="E174" s="116" t="s">
        <v>271</v>
      </c>
      <c r="F174" s="116" t="s">
        <v>213</v>
      </c>
      <c r="G174" s="255" t="s">
        <v>624</v>
      </c>
      <c r="H174" s="265" t="s">
        <v>216</v>
      </c>
      <c r="I174" s="258" t="s">
        <v>356</v>
      </c>
      <c r="J174" s="116" t="s">
        <v>213</v>
      </c>
      <c r="K174" s="149" t="s">
        <v>137</v>
      </c>
      <c r="L174" s="544" t="s">
        <v>331</v>
      </c>
      <c r="M174" s="320" t="s">
        <v>370</v>
      </c>
      <c r="N174" s="116" t="s">
        <v>213</v>
      </c>
      <c r="O174" s="243" t="s">
        <v>512</v>
      </c>
      <c r="P174" s="166" t="s">
        <v>413</v>
      </c>
      <c r="Q174" s="124" t="s">
        <v>221</v>
      </c>
      <c r="R174" s="125" t="s">
        <v>211</v>
      </c>
      <c r="S174" s="226" t="s">
        <v>222</v>
      </c>
      <c r="T174" s="124" t="s">
        <v>279</v>
      </c>
      <c r="U174" s="26"/>
      <c r="V174" s="26"/>
    </row>
    <row r="175" spans="1:22" x14ac:dyDescent="0.25">
      <c r="A175" s="22" t="s">
        <v>622</v>
      </c>
      <c r="B175" s="504" t="s">
        <v>623</v>
      </c>
      <c r="C175" s="4">
        <v>7</v>
      </c>
      <c r="D175" s="4">
        <v>151</v>
      </c>
      <c r="E175" s="132">
        <v>41915</v>
      </c>
      <c r="F175" s="203">
        <v>42014</v>
      </c>
      <c r="G175" s="515">
        <v>0</v>
      </c>
      <c r="H175" s="134">
        <v>0</v>
      </c>
      <c r="I175" s="131">
        <v>-1</v>
      </c>
      <c r="J175" s="128" t="s">
        <v>224</v>
      </c>
      <c r="K175" s="130">
        <v>-1</v>
      </c>
      <c r="L175" s="130">
        <v>0</v>
      </c>
      <c r="M175" s="130">
        <v>-2</v>
      </c>
      <c r="N175" s="132" t="s">
        <v>345</v>
      </c>
      <c r="O175" s="47">
        <v>-1</v>
      </c>
      <c r="P175" s="47">
        <v>-1</v>
      </c>
      <c r="Q175" s="134">
        <v>8</v>
      </c>
      <c r="R175" s="47">
        <v>-6</v>
      </c>
      <c r="S175" s="135">
        <v>-0.75</v>
      </c>
      <c r="T175" s="136">
        <v>7.75</v>
      </c>
      <c r="U175" s="558"/>
      <c r="V175" s="558"/>
    </row>
    <row r="176" spans="1:22" x14ac:dyDescent="0.25">
      <c r="A176" s="22" t="s">
        <v>622</v>
      </c>
      <c r="B176" s="504" t="s">
        <v>623</v>
      </c>
      <c r="C176" s="4" t="s">
        <v>269</v>
      </c>
      <c r="D176" s="131" t="s">
        <v>270</v>
      </c>
      <c r="E176" s="116" t="s">
        <v>271</v>
      </c>
      <c r="F176" s="116" t="s">
        <v>213</v>
      </c>
      <c r="G176" s="559" t="s">
        <v>415</v>
      </c>
      <c r="H176" s="165" t="s">
        <v>414</v>
      </c>
      <c r="I176" s="174" t="s">
        <v>510</v>
      </c>
      <c r="J176" s="315" t="s">
        <v>625</v>
      </c>
      <c r="K176" s="293" t="s">
        <v>511</v>
      </c>
      <c r="L176" s="274"/>
      <c r="M176" s="274"/>
      <c r="N176" s="274"/>
      <c r="O176" s="274"/>
      <c r="P176" s="274"/>
      <c r="Q176" s="124" t="s">
        <v>221</v>
      </c>
      <c r="R176" s="125" t="s">
        <v>211</v>
      </c>
      <c r="S176" s="126" t="s">
        <v>222</v>
      </c>
      <c r="T176" s="124" t="s">
        <v>279</v>
      </c>
      <c r="U176" s="141" t="s">
        <v>230</v>
      </c>
      <c r="V176" s="141" t="s">
        <v>231</v>
      </c>
    </row>
    <row r="177" spans="1:22" x14ac:dyDescent="0.25">
      <c r="A177" s="22" t="s">
        <v>622</v>
      </c>
      <c r="B177" s="504" t="s">
        <v>623</v>
      </c>
      <c r="C177" s="427">
        <v>8</v>
      </c>
      <c r="D177" s="183">
        <v>7.75</v>
      </c>
      <c r="E177" s="132">
        <v>42203</v>
      </c>
      <c r="F177" s="132" t="s">
        <v>345</v>
      </c>
      <c r="G177" s="273">
        <v>1</v>
      </c>
      <c r="H177" s="47">
        <v>1</v>
      </c>
      <c r="I177" s="47">
        <v>-1</v>
      </c>
      <c r="J177" s="47">
        <v>-1</v>
      </c>
      <c r="K177" s="47">
        <v>-1</v>
      </c>
      <c r="L177" s="274"/>
      <c r="M177" s="274"/>
      <c r="N177" s="274"/>
      <c r="O177" s="274"/>
      <c r="P177" s="274"/>
      <c r="Q177" s="134">
        <v>5</v>
      </c>
      <c r="R177" s="47">
        <v>-1</v>
      </c>
      <c r="S177" s="135">
        <v>-0.2</v>
      </c>
      <c r="T177" s="156">
        <v>7.95</v>
      </c>
      <c r="U177" s="170">
        <v>7.75</v>
      </c>
      <c r="V177" s="171">
        <v>-0.20000000000000018</v>
      </c>
    </row>
    <row r="178" spans="1:22" x14ac:dyDescent="0.25">
      <c r="A178" s="496" t="s">
        <v>622</v>
      </c>
      <c r="B178" s="6" t="s">
        <v>626</v>
      </c>
      <c r="C178" s="4" t="s">
        <v>269</v>
      </c>
      <c r="D178" s="131" t="s">
        <v>270</v>
      </c>
      <c r="E178" s="116" t="s">
        <v>271</v>
      </c>
      <c r="F178" s="116" t="s">
        <v>213</v>
      </c>
      <c r="G178" s="624" t="s">
        <v>119</v>
      </c>
      <c r="H178" s="257" t="s">
        <v>143</v>
      </c>
      <c r="I178" s="625" t="s">
        <v>299</v>
      </c>
      <c r="J178" s="116" t="s">
        <v>213</v>
      </c>
      <c r="K178" s="320" t="s">
        <v>370</v>
      </c>
      <c r="L178" s="233" t="s">
        <v>137</v>
      </c>
      <c r="M178" s="346" t="s">
        <v>273</v>
      </c>
      <c r="N178" s="212" t="s">
        <v>369</v>
      </c>
      <c r="O178" s="375" t="s">
        <v>402</v>
      </c>
      <c r="P178" s="118" t="s">
        <v>245</v>
      </c>
      <c r="Q178" s="124" t="s">
        <v>221</v>
      </c>
      <c r="R178" s="125" t="s">
        <v>211</v>
      </c>
      <c r="S178" s="126" t="s">
        <v>222</v>
      </c>
      <c r="T178" s="124" t="s">
        <v>279</v>
      </c>
      <c r="U178" s="558"/>
      <c r="V178" s="558"/>
    </row>
    <row r="179" spans="1:22" x14ac:dyDescent="0.25">
      <c r="A179" s="496" t="s">
        <v>622</v>
      </c>
      <c r="B179" s="6" t="s">
        <v>626</v>
      </c>
      <c r="C179" s="4">
        <v>8</v>
      </c>
      <c r="D179" s="4">
        <v>160</v>
      </c>
      <c r="E179" s="143">
        <v>41915</v>
      </c>
      <c r="F179" s="203">
        <v>42014</v>
      </c>
      <c r="G179" s="217">
        <v>0</v>
      </c>
      <c r="H179" s="131">
        <v>1</v>
      </c>
      <c r="I179" s="131">
        <v>0</v>
      </c>
      <c r="J179" s="128" t="s">
        <v>224</v>
      </c>
      <c r="K179" s="130">
        <v>-1</v>
      </c>
      <c r="L179" s="130">
        <v>2</v>
      </c>
      <c r="M179" s="130">
        <v>0</v>
      </c>
      <c r="N179" s="130">
        <v>0</v>
      </c>
      <c r="O179" s="130">
        <v>2</v>
      </c>
      <c r="P179" s="130">
        <v>0</v>
      </c>
      <c r="Q179" s="134">
        <v>10</v>
      </c>
      <c r="R179" s="47">
        <v>3</v>
      </c>
      <c r="S179" s="135">
        <v>0.3</v>
      </c>
      <c r="T179" s="136">
        <v>7.7</v>
      </c>
      <c r="U179" s="558"/>
      <c r="V179" s="372"/>
    </row>
    <row r="180" spans="1:22" x14ac:dyDescent="0.25">
      <c r="A180" s="496" t="s">
        <v>622</v>
      </c>
      <c r="B180" s="6" t="s">
        <v>626</v>
      </c>
      <c r="C180" s="4" t="s">
        <v>269</v>
      </c>
      <c r="D180" s="131" t="s">
        <v>270</v>
      </c>
      <c r="E180" s="116" t="s">
        <v>271</v>
      </c>
      <c r="F180" s="116" t="s">
        <v>213</v>
      </c>
      <c r="G180" s="626" t="s">
        <v>371</v>
      </c>
      <c r="H180" s="276" t="s">
        <v>213</v>
      </c>
      <c r="I180" s="627" t="s">
        <v>375</v>
      </c>
      <c r="J180" s="628" t="s">
        <v>424</v>
      </c>
      <c r="K180" s="629" t="s">
        <v>377</v>
      </c>
      <c r="L180" s="630" t="s">
        <v>374</v>
      </c>
      <c r="M180" s="631" t="s">
        <v>376</v>
      </c>
      <c r="N180" s="628" t="s">
        <v>425</v>
      </c>
      <c r="O180" s="274"/>
      <c r="P180" s="274"/>
      <c r="Q180" s="124" t="s">
        <v>221</v>
      </c>
      <c r="R180" s="125" t="s">
        <v>211</v>
      </c>
      <c r="S180" s="126" t="s">
        <v>222</v>
      </c>
      <c r="T180" s="124" t="s">
        <v>279</v>
      </c>
      <c r="U180" s="153" t="s">
        <v>230</v>
      </c>
      <c r="V180" s="153" t="s">
        <v>231</v>
      </c>
    </row>
    <row r="181" spans="1:22" x14ac:dyDescent="0.25">
      <c r="A181" s="496" t="s">
        <v>622</v>
      </c>
      <c r="B181" s="6" t="s">
        <v>626</v>
      </c>
      <c r="C181" s="427">
        <v>8</v>
      </c>
      <c r="D181" s="183">
        <v>7.7</v>
      </c>
      <c r="E181" s="143">
        <v>42121</v>
      </c>
      <c r="F181" s="128" t="s">
        <v>224</v>
      </c>
      <c r="G181" s="129">
        <v>0</v>
      </c>
      <c r="H181" s="132" t="s">
        <v>345</v>
      </c>
      <c r="I181" s="4">
        <v>2</v>
      </c>
      <c r="J181" s="4">
        <v>0</v>
      </c>
      <c r="K181" s="4">
        <v>2</v>
      </c>
      <c r="L181" s="4">
        <v>-1</v>
      </c>
      <c r="M181" s="4">
        <v>1</v>
      </c>
      <c r="N181" s="4">
        <v>0</v>
      </c>
      <c r="O181" s="274"/>
      <c r="P181" s="274"/>
      <c r="Q181" s="134">
        <v>7</v>
      </c>
      <c r="R181" s="47">
        <v>4</v>
      </c>
      <c r="S181" s="135">
        <v>0.5714285714285714</v>
      </c>
      <c r="T181" s="156">
        <v>7.128571428571429</v>
      </c>
      <c r="U181" s="145">
        <v>7.7</v>
      </c>
      <c r="V181" s="171">
        <v>0.57142857142857117</v>
      </c>
    </row>
    <row r="182" spans="1:22" x14ac:dyDescent="0.25">
      <c r="A182" s="19" t="s">
        <v>627</v>
      </c>
      <c r="B182" s="13" t="s">
        <v>628</v>
      </c>
      <c r="C182" s="4" t="s">
        <v>269</v>
      </c>
      <c r="D182" s="131" t="s">
        <v>270</v>
      </c>
      <c r="E182" s="116" t="s">
        <v>271</v>
      </c>
      <c r="F182" s="116" t="s">
        <v>213</v>
      </c>
      <c r="G182" s="632" t="s">
        <v>629</v>
      </c>
      <c r="H182" s="633" t="s">
        <v>284</v>
      </c>
      <c r="I182" s="634" t="s">
        <v>325</v>
      </c>
      <c r="J182" s="301" t="s">
        <v>217</v>
      </c>
      <c r="K182" s="116" t="s">
        <v>213</v>
      </c>
      <c r="L182" s="221" t="s">
        <v>137</v>
      </c>
      <c r="M182" s="221" t="s">
        <v>122</v>
      </c>
      <c r="N182" s="123" t="s">
        <v>234</v>
      </c>
      <c r="O182" s="315" t="s">
        <v>118</v>
      </c>
      <c r="P182" s="535" t="s">
        <v>282</v>
      </c>
      <c r="Q182" s="124" t="s">
        <v>221</v>
      </c>
      <c r="R182" s="125" t="s">
        <v>211</v>
      </c>
      <c r="S182" s="126" t="s">
        <v>222</v>
      </c>
      <c r="T182" s="124" t="s">
        <v>279</v>
      </c>
      <c r="U182" s="26"/>
      <c r="V182" s="26"/>
    </row>
    <row r="183" spans="1:22" x14ac:dyDescent="0.25">
      <c r="A183" s="19" t="s">
        <v>627</v>
      </c>
      <c r="B183" s="13" t="s">
        <v>628</v>
      </c>
      <c r="C183" s="4">
        <v>7</v>
      </c>
      <c r="D183" s="4"/>
      <c r="E183" s="9"/>
      <c r="F183" s="143">
        <v>42140</v>
      </c>
      <c r="G183" s="133">
        <v>0</v>
      </c>
      <c r="H183" s="4">
        <v>0</v>
      </c>
      <c r="I183" s="4">
        <v>-1</v>
      </c>
      <c r="J183" s="4">
        <v>0</v>
      </c>
      <c r="K183" s="9" t="s">
        <v>280</v>
      </c>
      <c r="L183" s="220">
        <v>1</v>
      </c>
      <c r="M183" s="220">
        <v>1</v>
      </c>
      <c r="N183" s="228">
        <v>1</v>
      </c>
      <c r="O183" s="220">
        <v>0</v>
      </c>
      <c r="P183" s="220">
        <v>0</v>
      </c>
      <c r="Q183" s="134">
        <v>9</v>
      </c>
      <c r="R183" s="47">
        <v>2</v>
      </c>
      <c r="S183" s="135">
        <v>0.22222222222222221</v>
      </c>
      <c r="T183" s="136">
        <v>6.7777777777777777</v>
      </c>
      <c r="U183" s="26"/>
      <c r="V183" s="272"/>
    </row>
    <row r="184" spans="1:22" x14ac:dyDescent="0.25">
      <c r="A184" s="19" t="s">
        <v>627</v>
      </c>
      <c r="B184" s="13" t="s">
        <v>628</v>
      </c>
      <c r="C184" s="4" t="s">
        <v>269</v>
      </c>
      <c r="D184" s="131" t="s">
        <v>270</v>
      </c>
      <c r="E184" s="116" t="s">
        <v>271</v>
      </c>
      <c r="F184" s="116" t="s">
        <v>213</v>
      </c>
      <c r="G184" s="635" t="s">
        <v>283</v>
      </c>
      <c r="H184" s="116" t="s">
        <v>213</v>
      </c>
      <c r="I184" s="323" t="s">
        <v>214</v>
      </c>
      <c r="J184" s="211" t="s">
        <v>282</v>
      </c>
      <c r="K184" s="323" t="s">
        <v>307</v>
      </c>
      <c r="L184" s="118" t="s">
        <v>527</v>
      </c>
      <c r="M184" s="313" t="s">
        <v>217</v>
      </c>
      <c r="N184" s="312" t="s">
        <v>310</v>
      </c>
      <c r="O184" s="517" t="s">
        <v>234</v>
      </c>
      <c r="P184" s="323" t="s">
        <v>214</v>
      </c>
      <c r="Q184" s="124" t="s">
        <v>221</v>
      </c>
      <c r="R184" s="125" t="s">
        <v>211</v>
      </c>
      <c r="S184" s="126" t="s">
        <v>222</v>
      </c>
      <c r="T184" s="124" t="s">
        <v>279</v>
      </c>
      <c r="U184" s="153"/>
      <c r="V184" s="153"/>
    </row>
    <row r="185" spans="1:22" x14ac:dyDescent="0.25">
      <c r="A185" s="19" t="s">
        <v>627</v>
      </c>
      <c r="B185" s="13" t="s">
        <v>628</v>
      </c>
      <c r="C185" s="47">
        <v>7</v>
      </c>
      <c r="D185" s="183">
        <v>6.7777777777777777</v>
      </c>
      <c r="E185" s="287">
        <v>42184</v>
      </c>
      <c r="F185" s="9" t="s">
        <v>280</v>
      </c>
      <c r="G185" s="228">
        <v>0</v>
      </c>
      <c r="H185" s="143" t="s">
        <v>354</v>
      </c>
      <c r="I185" s="4">
        <v>0</v>
      </c>
      <c r="J185" s="4">
        <v>0</v>
      </c>
      <c r="K185" s="4">
        <v>0</v>
      </c>
      <c r="L185" s="4">
        <v>-1</v>
      </c>
      <c r="M185" s="4">
        <v>0</v>
      </c>
      <c r="N185" s="133">
        <v>0</v>
      </c>
      <c r="O185" s="4">
        <v>-1</v>
      </c>
      <c r="P185" s="47">
        <v>0</v>
      </c>
      <c r="Q185" s="134">
        <v>9</v>
      </c>
      <c r="R185" s="47">
        <v>-2</v>
      </c>
      <c r="S185" s="135">
        <v>-0.22222222222222221</v>
      </c>
      <c r="T185" s="156">
        <v>7</v>
      </c>
      <c r="U185" s="326"/>
      <c r="V185" s="283"/>
    </row>
    <row r="186" spans="1:22" x14ac:dyDescent="0.25">
      <c r="A186" s="19" t="s">
        <v>627</v>
      </c>
      <c r="B186" s="13" t="s">
        <v>628</v>
      </c>
      <c r="C186" s="4" t="s">
        <v>269</v>
      </c>
      <c r="D186" s="131" t="s">
        <v>270</v>
      </c>
      <c r="E186" s="116" t="s">
        <v>271</v>
      </c>
      <c r="F186" s="116" t="s">
        <v>213</v>
      </c>
      <c r="G186" s="312" t="s">
        <v>310</v>
      </c>
      <c r="H186" s="323" t="s">
        <v>307</v>
      </c>
      <c r="I186" s="313" t="s">
        <v>217</v>
      </c>
      <c r="J186" s="211" t="s">
        <v>282</v>
      </c>
      <c r="K186" s="636" t="s">
        <v>527</v>
      </c>
      <c r="L186" s="517" t="s">
        <v>234</v>
      </c>
      <c r="Q186" s="124" t="s">
        <v>221</v>
      </c>
      <c r="R186" s="125" t="s">
        <v>211</v>
      </c>
      <c r="S186" s="126" t="s">
        <v>222</v>
      </c>
      <c r="T186" s="124" t="s">
        <v>279</v>
      </c>
      <c r="U186" s="153" t="s">
        <v>430</v>
      </c>
      <c r="V186" s="153" t="s">
        <v>231</v>
      </c>
    </row>
    <row r="187" spans="1:22" x14ac:dyDescent="0.25">
      <c r="A187" s="19" t="s">
        <v>627</v>
      </c>
      <c r="B187" s="13" t="s">
        <v>628</v>
      </c>
      <c r="C187" s="427">
        <v>7</v>
      </c>
      <c r="D187" s="183">
        <v>7</v>
      </c>
      <c r="E187" s="287">
        <v>42374</v>
      </c>
      <c r="F187" s="143" t="s">
        <v>354</v>
      </c>
      <c r="G187" s="273">
        <v>0</v>
      </c>
      <c r="H187" s="47">
        <v>0</v>
      </c>
      <c r="I187" s="47">
        <v>0</v>
      </c>
      <c r="J187" s="47">
        <v>0</v>
      </c>
      <c r="K187" s="273">
        <v>-1</v>
      </c>
      <c r="L187" s="47">
        <v>-1</v>
      </c>
      <c r="Q187" s="134">
        <v>6</v>
      </c>
      <c r="R187" s="47">
        <v>-2</v>
      </c>
      <c r="S187" s="135">
        <v>-0.33333333333333331</v>
      </c>
      <c r="T187" s="156">
        <v>7.333333333333333</v>
      </c>
      <c r="U187" s="622">
        <v>6.7777000000000003</v>
      </c>
      <c r="V187" s="171">
        <v>-0.55563333333333276</v>
      </c>
    </row>
    <row r="188" spans="1:22" x14ac:dyDescent="0.25">
      <c r="A188" s="21" t="s">
        <v>630</v>
      </c>
      <c r="B188" s="637" t="s">
        <v>631</v>
      </c>
      <c r="C188" s="4" t="s">
        <v>269</v>
      </c>
      <c r="D188" s="131" t="s">
        <v>270</v>
      </c>
      <c r="E188" s="116" t="s">
        <v>271</v>
      </c>
      <c r="F188" s="116" t="s">
        <v>213</v>
      </c>
      <c r="G188" s="638" t="s">
        <v>437</v>
      </c>
      <c r="H188" s="279" t="s">
        <v>572</v>
      </c>
      <c r="I188" s="258" t="s">
        <v>403</v>
      </c>
      <c r="J188" s="116" t="s">
        <v>213</v>
      </c>
      <c r="K188" s="333" t="s">
        <v>417</v>
      </c>
      <c r="L188" s="536" t="s">
        <v>174</v>
      </c>
      <c r="M188" s="329" t="s">
        <v>565</v>
      </c>
      <c r="N188" s="304" t="s">
        <v>564</v>
      </c>
      <c r="O188" s="333" t="s">
        <v>417</v>
      </c>
      <c r="P188" s="274"/>
      <c r="Q188" s="124" t="s">
        <v>221</v>
      </c>
      <c r="R188" s="125" t="s">
        <v>211</v>
      </c>
      <c r="S188" s="126" t="s">
        <v>222</v>
      </c>
      <c r="T188" s="124" t="s">
        <v>279</v>
      </c>
      <c r="U188" s="272"/>
      <c r="V188" s="272"/>
    </row>
    <row r="189" spans="1:22" x14ac:dyDescent="0.25">
      <c r="A189" s="21" t="s">
        <v>630</v>
      </c>
      <c r="B189" s="637" t="s">
        <v>631</v>
      </c>
      <c r="C189" s="4">
        <v>7</v>
      </c>
      <c r="D189" s="4"/>
      <c r="E189" s="116"/>
      <c r="F189" s="203">
        <v>42014</v>
      </c>
      <c r="G189" s="217">
        <v>-1</v>
      </c>
      <c r="H189" s="131">
        <v>-1</v>
      </c>
      <c r="I189" s="131">
        <v>0</v>
      </c>
      <c r="J189" s="9" t="s">
        <v>420</v>
      </c>
      <c r="K189" s="220">
        <v>-1</v>
      </c>
      <c r="L189" s="220">
        <v>1</v>
      </c>
      <c r="M189" s="220">
        <v>0</v>
      </c>
      <c r="N189" s="220">
        <v>0</v>
      </c>
      <c r="O189" s="220">
        <v>-1</v>
      </c>
      <c r="P189" s="274"/>
      <c r="Q189" s="134">
        <v>8</v>
      </c>
      <c r="R189" s="47">
        <v>-3</v>
      </c>
      <c r="S189" s="135">
        <v>-0.375</v>
      </c>
      <c r="T189" s="497">
        <v>7.375</v>
      </c>
      <c r="U189" s="423">
        <v>7</v>
      </c>
      <c r="V189" s="146">
        <v>-0.375</v>
      </c>
    </row>
    <row r="190" spans="1:22" x14ac:dyDescent="0.25">
      <c r="A190" s="639" t="s">
        <v>630</v>
      </c>
      <c r="B190" s="11" t="s">
        <v>632</v>
      </c>
      <c r="C190" s="4" t="s">
        <v>269</v>
      </c>
      <c r="D190" s="131" t="s">
        <v>270</v>
      </c>
      <c r="E190" s="116" t="s">
        <v>271</v>
      </c>
      <c r="F190" s="116" t="s">
        <v>213</v>
      </c>
      <c r="G190" s="640" t="s">
        <v>144</v>
      </c>
      <c r="H190" s="527" t="s">
        <v>327</v>
      </c>
      <c r="I190" s="355" t="s">
        <v>394</v>
      </c>
      <c r="J190" s="222" t="s">
        <v>219</v>
      </c>
      <c r="K190" s="121" t="s">
        <v>228</v>
      </c>
      <c r="L190" s="221" t="s">
        <v>143</v>
      </c>
      <c r="M190" s="121" t="s">
        <v>373</v>
      </c>
      <c r="N190" s="121" t="s">
        <v>305</v>
      </c>
      <c r="O190" s="116" t="s">
        <v>213</v>
      </c>
      <c r="P190" s="564" t="s">
        <v>443</v>
      </c>
      <c r="Q190" s="124" t="s">
        <v>221</v>
      </c>
      <c r="R190" s="125" t="s">
        <v>211</v>
      </c>
      <c r="S190" s="126" t="s">
        <v>222</v>
      </c>
      <c r="T190" s="124" t="s">
        <v>279</v>
      </c>
      <c r="U190" s="26"/>
      <c r="V190" s="26"/>
    </row>
    <row r="191" spans="1:22" x14ac:dyDescent="0.25">
      <c r="A191" s="639" t="s">
        <v>630</v>
      </c>
      <c r="B191" s="11" t="s">
        <v>632</v>
      </c>
      <c r="C191" s="4">
        <v>6</v>
      </c>
      <c r="D191" s="47"/>
      <c r="E191" s="47"/>
      <c r="F191" s="218">
        <v>42161</v>
      </c>
      <c r="G191" s="273">
        <v>0</v>
      </c>
      <c r="H191" s="47">
        <v>1</v>
      </c>
      <c r="I191" s="4">
        <v>0</v>
      </c>
      <c r="J191" s="4">
        <v>0</v>
      </c>
      <c r="K191" s="4">
        <v>0</v>
      </c>
      <c r="L191" s="47">
        <v>0</v>
      </c>
      <c r="M191" s="4">
        <v>1</v>
      </c>
      <c r="N191" s="4">
        <v>0</v>
      </c>
      <c r="O191" s="132" t="s">
        <v>345</v>
      </c>
      <c r="P191" s="4">
        <v>1</v>
      </c>
      <c r="Q191" s="134">
        <v>9</v>
      </c>
      <c r="R191" s="47">
        <v>3</v>
      </c>
      <c r="S191" s="135">
        <v>0.33333333333333331</v>
      </c>
      <c r="T191" s="422">
        <v>5.666666666666667</v>
      </c>
      <c r="U191" s="26"/>
      <c r="V191" s="26"/>
    </row>
    <row r="192" spans="1:22" x14ac:dyDescent="0.25">
      <c r="A192" s="639" t="s">
        <v>630</v>
      </c>
      <c r="B192" s="11" t="s">
        <v>632</v>
      </c>
      <c r="C192" s="4" t="s">
        <v>269</v>
      </c>
      <c r="D192" s="131" t="s">
        <v>270</v>
      </c>
      <c r="E192" s="116" t="s">
        <v>271</v>
      </c>
      <c r="F192" s="116" t="s">
        <v>213</v>
      </c>
      <c r="G192" s="334" t="s">
        <v>502</v>
      </c>
      <c r="H192" s="174" t="s">
        <v>444</v>
      </c>
      <c r="I192" s="231" t="s">
        <v>474</v>
      </c>
      <c r="J192" s="279" t="s">
        <v>475</v>
      </c>
      <c r="K192" s="315" t="s">
        <v>441</v>
      </c>
      <c r="L192" s="116" t="s">
        <v>213</v>
      </c>
      <c r="M192" s="545" t="s">
        <v>633</v>
      </c>
      <c r="N192" s="641" t="s">
        <v>412</v>
      </c>
      <c r="O192" s="642" t="s">
        <v>634</v>
      </c>
      <c r="P192" s="206" t="s">
        <v>447</v>
      </c>
      <c r="Q192" s="124" t="s">
        <v>221</v>
      </c>
      <c r="R192" s="125" t="s">
        <v>211</v>
      </c>
      <c r="S192" s="126" t="s">
        <v>222</v>
      </c>
      <c r="T192" s="124" t="s">
        <v>279</v>
      </c>
      <c r="U192" s="26"/>
      <c r="V192" s="26"/>
    </row>
    <row r="193" spans="1:22" x14ac:dyDescent="0.25">
      <c r="A193" s="639" t="s">
        <v>630</v>
      </c>
      <c r="B193" s="11" t="s">
        <v>632</v>
      </c>
      <c r="C193" s="4">
        <v>6</v>
      </c>
      <c r="D193" s="183">
        <v>5.666666666666667</v>
      </c>
      <c r="E193" s="287">
        <v>42203</v>
      </c>
      <c r="F193" s="132" t="s">
        <v>345</v>
      </c>
      <c r="G193" s="133">
        <v>1</v>
      </c>
      <c r="H193" s="4">
        <v>0</v>
      </c>
      <c r="I193" s="4">
        <v>2</v>
      </c>
      <c r="J193" s="4">
        <v>0</v>
      </c>
      <c r="K193" s="4">
        <v>-1</v>
      </c>
      <c r="L193" s="132" t="s">
        <v>351</v>
      </c>
      <c r="M193" s="4">
        <v>0</v>
      </c>
      <c r="N193" s="4">
        <v>0</v>
      </c>
      <c r="O193" s="4">
        <v>0</v>
      </c>
      <c r="P193" s="4">
        <v>0</v>
      </c>
      <c r="Q193" s="134">
        <v>9</v>
      </c>
      <c r="R193" s="47">
        <v>2</v>
      </c>
      <c r="S193" s="135">
        <v>0.22222222222222221</v>
      </c>
      <c r="T193" s="144">
        <v>5.4444444444444446</v>
      </c>
      <c r="U193" s="272"/>
      <c r="V193" s="272"/>
    </row>
    <row r="194" spans="1:22" x14ac:dyDescent="0.25">
      <c r="A194" s="639" t="s">
        <v>630</v>
      </c>
      <c r="B194" s="11" t="s">
        <v>632</v>
      </c>
      <c r="C194" s="4" t="s">
        <v>269</v>
      </c>
      <c r="D194" s="131" t="s">
        <v>270</v>
      </c>
      <c r="E194" s="116" t="s">
        <v>271</v>
      </c>
      <c r="F194" s="116" t="s">
        <v>213</v>
      </c>
      <c r="G194" s="331" t="s">
        <v>448</v>
      </c>
      <c r="H194" s="204" t="s">
        <v>477</v>
      </c>
      <c r="I194" s="238" t="s">
        <v>450</v>
      </c>
      <c r="J194" s="266" t="s">
        <v>441</v>
      </c>
      <c r="K194" s="116" t="s">
        <v>213</v>
      </c>
      <c r="L194" s="238" t="s">
        <v>635</v>
      </c>
      <c r="M194" s="604" t="s">
        <v>605</v>
      </c>
      <c r="N194" s="517" t="s">
        <v>273</v>
      </c>
      <c r="O194" s="116" t="s">
        <v>213</v>
      </c>
      <c r="P194" s="474" t="s">
        <v>481</v>
      </c>
      <c r="Q194" s="124" t="s">
        <v>221</v>
      </c>
      <c r="R194" s="125" t="s">
        <v>211</v>
      </c>
      <c r="S194" s="126" t="s">
        <v>222</v>
      </c>
      <c r="T194" s="124" t="s">
        <v>279</v>
      </c>
      <c r="U194" s="153"/>
      <c r="V194" s="153"/>
    </row>
    <row r="195" spans="1:22" x14ac:dyDescent="0.25">
      <c r="A195" s="639" t="s">
        <v>630</v>
      </c>
      <c r="B195" s="11" t="s">
        <v>632</v>
      </c>
      <c r="C195" s="47">
        <v>6</v>
      </c>
      <c r="D195" s="183">
        <v>5.4444444444444446</v>
      </c>
      <c r="E195" s="287">
        <v>42226</v>
      </c>
      <c r="F195" s="132" t="s">
        <v>351</v>
      </c>
      <c r="G195" s="133">
        <v>0</v>
      </c>
      <c r="H195" s="4">
        <v>1</v>
      </c>
      <c r="I195" s="4">
        <v>-1</v>
      </c>
      <c r="J195" s="4">
        <v>-2</v>
      </c>
      <c r="K195" s="132">
        <v>42308</v>
      </c>
      <c r="L195" s="47">
        <v>0</v>
      </c>
      <c r="M195" s="47">
        <v>0</v>
      </c>
      <c r="N195" s="47">
        <v>0</v>
      </c>
      <c r="O195" s="132" t="s">
        <v>480</v>
      </c>
      <c r="P195" s="4">
        <v>-1</v>
      </c>
      <c r="Q195" s="134">
        <v>8</v>
      </c>
      <c r="R195" s="47">
        <v>-3</v>
      </c>
      <c r="S195" s="135">
        <v>-0.375</v>
      </c>
      <c r="T195" s="156">
        <v>5.8194444444444446</v>
      </c>
      <c r="U195" s="326"/>
      <c r="V195" s="283"/>
    </row>
    <row r="196" spans="1:22" x14ac:dyDescent="0.25">
      <c r="A196" s="639" t="s">
        <v>630</v>
      </c>
      <c r="B196" s="11" t="s">
        <v>632</v>
      </c>
      <c r="C196" s="4" t="s">
        <v>269</v>
      </c>
      <c r="D196" s="131" t="s">
        <v>270</v>
      </c>
      <c r="E196" s="116" t="s">
        <v>271</v>
      </c>
      <c r="F196" s="116" t="s">
        <v>213</v>
      </c>
      <c r="G196" s="623" t="s">
        <v>119</v>
      </c>
      <c r="H196" s="464" t="s">
        <v>468</v>
      </c>
      <c r="I196" s="303" t="s">
        <v>285</v>
      </c>
      <c r="J196" s="396" t="s">
        <v>314</v>
      </c>
      <c r="K196" s="396" t="s">
        <v>119</v>
      </c>
      <c r="L196" s="303" t="s">
        <v>285</v>
      </c>
      <c r="M196" s="396" t="s">
        <v>314</v>
      </c>
      <c r="N196" s="475" t="s">
        <v>468</v>
      </c>
      <c r="O196" s="474" t="s">
        <v>481</v>
      </c>
      <c r="Q196" s="124" t="s">
        <v>221</v>
      </c>
      <c r="R196" s="125" t="s">
        <v>211</v>
      </c>
      <c r="S196" s="126" t="s">
        <v>222</v>
      </c>
      <c r="T196" s="124" t="s">
        <v>279</v>
      </c>
      <c r="U196" s="153"/>
      <c r="V196" s="153"/>
    </row>
    <row r="197" spans="1:22" x14ac:dyDescent="0.25">
      <c r="A197" s="639" t="s">
        <v>630</v>
      </c>
      <c r="B197" s="11" t="s">
        <v>632</v>
      </c>
      <c r="C197" s="47">
        <v>6</v>
      </c>
      <c r="D197" s="183">
        <v>5.8194444444444446</v>
      </c>
      <c r="E197" s="287">
        <v>42366</v>
      </c>
      <c r="F197" s="132" t="s">
        <v>480</v>
      </c>
      <c r="G197" s="133">
        <v>1</v>
      </c>
      <c r="H197" s="4">
        <v>0</v>
      </c>
      <c r="I197" s="4">
        <v>-1</v>
      </c>
      <c r="J197" s="4">
        <v>1</v>
      </c>
      <c r="K197" s="4">
        <v>1</v>
      </c>
      <c r="L197" s="4">
        <v>-1</v>
      </c>
      <c r="M197" s="4">
        <v>1</v>
      </c>
      <c r="N197" s="4">
        <v>-2</v>
      </c>
      <c r="O197" s="4">
        <v>-1</v>
      </c>
      <c r="Q197" s="134">
        <v>9</v>
      </c>
      <c r="R197" s="47">
        <v>-1</v>
      </c>
      <c r="S197" s="135">
        <v>-0.1111111111111111</v>
      </c>
      <c r="T197" s="156">
        <v>5.9305555555555554</v>
      </c>
      <c r="U197" s="622"/>
      <c r="V197" s="283"/>
    </row>
    <row r="198" spans="1:22" x14ac:dyDescent="0.25">
      <c r="A198" s="639" t="s">
        <v>630</v>
      </c>
      <c r="B198" s="11" t="s">
        <v>632</v>
      </c>
      <c r="C198" s="4" t="s">
        <v>269</v>
      </c>
      <c r="D198" s="131" t="s">
        <v>270</v>
      </c>
      <c r="E198" s="116" t="s">
        <v>271</v>
      </c>
      <c r="F198" s="116" t="s">
        <v>213</v>
      </c>
      <c r="G198" s="396" t="s">
        <v>482</v>
      </c>
      <c r="H198" s="396" t="s">
        <v>454</v>
      </c>
      <c r="I198" s="396" t="s">
        <v>119</v>
      </c>
      <c r="J198" s="149" t="s">
        <v>276</v>
      </c>
      <c r="K198" s="475" t="s">
        <v>484</v>
      </c>
      <c r="L198" s="643" t="s">
        <v>483</v>
      </c>
      <c r="M198" s="233" t="s">
        <v>455</v>
      </c>
      <c r="N198" s="116" t="s">
        <v>213</v>
      </c>
      <c r="O198" s="246" t="s">
        <v>400</v>
      </c>
      <c r="P198" s="352" t="s">
        <v>404</v>
      </c>
      <c r="Q198" s="124" t="s">
        <v>221</v>
      </c>
      <c r="R198" s="125" t="s">
        <v>211</v>
      </c>
      <c r="S198" s="126" t="s">
        <v>222</v>
      </c>
      <c r="T198" s="124" t="s">
        <v>279</v>
      </c>
      <c r="U198" s="153"/>
      <c r="V198" s="153"/>
    </row>
    <row r="199" spans="1:22" x14ac:dyDescent="0.25">
      <c r="A199" s="639" t="s">
        <v>630</v>
      </c>
      <c r="B199" s="11" t="s">
        <v>632</v>
      </c>
      <c r="C199" s="47">
        <v>6</v>
      </c>
      <c r="D199" s="183">
        <v>5.9305555555555554</v>
      </c>
      <c r="E199" s="287">
        <v>42366</v>
      </c>
      <c r="F199" s="143" t="s">
        <v>354</v>
      </c>
      <c r="G199" s="4">
        <v>1</v>
      </c>
      <c r="H199" s="4">
        <v>0</v>
      </c>
      <c r="I199" s="4">
        <v>1</v>
      </c>
      <c r="J199" s="4">
        <v>-1</v>
      </c>
      <c r="K199" s="4">
        <v>0</v>
      </c>
      <c r="L199" s="4">
        <v>-2</v>
      </c>
      <c r="M199" s="4">
        <v>1</v>
      </c>
      <c r="N199" s="116" t="s">
        <v>561</v>
      </c>
      <c r="O199" s="4">
        <v>0</v>
      </c>
      <c r="P199" s="4">
        <v>1</v>
      </c>
      <c r="Q199" s="134">
        <v>9</v>
      </c>
      <c r="R199" s="47">
        <v>1</v>
      </c>
      <c r="S199" s="135">
        <v>0.1111111111111111</v>
      </c>
      <c r="T199" s="156">
        <v>5.8194444444444446</v>
      </c>
      <c r="U199" s="622"/>
      <c r="V199" s="171"/>
    </row>
    <row r="200" spans="1:22" x14ac:dyDescent="0.25">
      <c r="A200" s="639" t="s">
        <v>630</v>
      </c>
      <c r="B200" s="11" t="s">
        <v>632</v>
      </c>
      <c r="C200" s="4" t="s">
        <v>269</v>
      </c>
      <c r="D200" s="131" t="s">
        <v>270</v>
      </c>
      <c r="E200" s="116" t="s">
        <v>271</v>
      </c>
      <c r="F200" s="116" t="s">
        <v>213</v>
      </c>
      <c r="G200" s="246" t="s">
        <v>401</v>
      </c>
      <c r="H200" s="174" t="s">
        <v>313</v>
      </c>
      <c r="I200" s="116" t="s">
        <v>213</v>
      </c>
      <c r="J200" s="223" t="s">
        <v>454</v>
      </c>
      <c r="K200" s="242" t="s">
        <v>118</v>
      </c>
      <c r="L200" s="166" t="s">
        <v>372</v>
      </c>
      <c r="M200" s="355" t="s">
        <v>273</v>
      </c>
      <c r="N200" s="231" t="s">
        <v>285</v>
      </c>
      <c r="O200" s="116" t="s">
        <v>213</v>
      </c>
      <c r="P200" s="242" t="s">
        <v>273</v>
      </c>
      <c r="Q200" s="124" t="s">
        <v>221</v>
      </c>
      <c r="R200" s="125" t="s">
        <v>211</v>
      </c>
      <c r="S200" s="126" t="s">
        <v>222</v>
      </c>
      <c r="T200" s="124" t="s">
        <v>279</v>
      </c>
      <c r="U200" s="153"/>
      <c r="V200" s="153"/>
    </row>
    <row r="201" spans="1:22" x14ac:dyDescent="0.25">
      <c r="A201" s="639" t="s">
        <v>630</v>
      </c>
      <c r="B201" s="11" t="s">
        <v>632</v>
      </c>
      <c r="C201" s="47">
        <v>6</v>
      </c>
      <c r="D201" s="183">
        <v>5.8194444444444446</v>
      </c>
      <c r="E201" s="287">
        <v>42392</v>
      </c>
      <c r="F201" s="116" t="s">
        <v>561</v>
      </c>
      <c r="G201" s="4">
        <v>1</v>
      </c>
      <c r="H201" s="4">
        <v>-1</v>
      </c>
      <c r="I201" s="132">
        <v>42406</v>
      </c>
      <c r="J201" s="4">
        <v>-2</v>
      </c>
      <c r="K201" s="4">
        <v>-2</v>
      </c>
      <c r="L201" s="4">
        <v>-1</v>
      </c>
      <c r="M201" s="4">
        <v>0</v>
      </c>
      <c r="N201" s="4">
        <v>2</v>
      </c>
      <c r="O201" s="132">
        <v>42420</v>
      </c>
      <c r="P201" s="4">
        <v>-2</v>
      </c>
      <c r="Q201" s="134">
        <v>8</v>
      </c>
      <c r="R201" s="47">
        <v>-5</v>
      </c>
      <c r="S201" s="135">
        <v>-0.625</v>
      </c>
      <c r="T201" s="156">
        <v>6.4444444444444446</v>
      </c>
      <c r="U201" s="622"/>
      <c r="V201" s="171"/>
    </row>
    <row r="202" spans="1:22" x14ac:dyDescent="0.25">
      <c r="A202" s="639" t="s">
        <v>630</v>
      </c>
      <c r="B202" s="11" t="s">
        <v>632</v>
      </c>
      <c r="C202" s="4" t="s">
        <v>269</v>
      </c>
      <c r="D202" s="131" t="s">
        <v>270</v>
      </c>
      <c r="E202" s="116" t="s">
        <v>271</v>
      </c>
      <c r="F202" s="116" t="s">
        <v>213</v>
      </c>
      <c r="G202" s="240" t="s">
        <v>327</v>
      </c>
      <c r="H202" s="231" t="s">
        <v>550</v>
      </c>
      <c r="I202" s="240" t="s">
        <v>590</v>
      </c>
      <c r="J202" s="166" t="s">
        <v>372</v>
      </c>
      <c r="K202" s="116" t="s">
        <v>213</v>
      </c>
      <c r="L202" s="242" t="s">
        <v>455</v>
      </c>
      <c r="M202" s="232" t="s">
        <v>457</v>
      </c>
      <c r="N202" s="242" t="s">
        <v>276</v>
      </c>
      <c r="O202" s="242" t="s">
        <v>118</v>
      </c>
      <c r="P202" s="240" t="s">
        <v>327</v>
      </c>
      <c r="Q202" s="124" t="s">
        <v>221</v>
      </c>
      <c r="R202" s="125" t="s">
        <v>211</v>
      </c>
      <c r="S202" s="126" t="s">
        <v>222</v>
      </c>
      <c r="T202" s="124" t="s">
        <v>279</v>
      </c>
      <c r="U202" s="153"/>
      <c r="V202" s="153"/>
    </row>
    <row r="203" spans="1:22" x14ac:dyDescent="0.25">
      <c r="A203" s="639" t="s">
        <v>630</v>
      </c>
      <c r="B203" s="11" t="s">
        <v>632</v>
      </c>
      <c r="C203" s="47">
        <v>6</v>
      </c>
      <c r="D203" s="142">
        <v>6.4444444444444446</v>
      </c>
      <c r="E203" s="287">
        <v>42420</v>
      </c>
      <c r="F203" s="132">
        <v>42420</v>
      </c>
      <c r="G203" s="4">
        <v>0</v>
      </c>
      <c r="H203" s="4">
        <v>0</v>
      </c>
      <c r="I203" s="4">
        <v>0</v>
      </c>
      <c r="J203" s="4">
        <v>-1</v>
      </c>
      <c r="K203" s="132" t="s">
        <v>226</v>
      </c>
      <c r="L203" s="4">
        <v>-2</v>
      </c>
      <c r="M203" s="4">
        <v>0</v>
      </c>
      <c r="N203" s="4">
        <v>0</v>
      </c>
      <c r="O203" s="4">
        <v>-2</v>
      </c>
      <c r="P203" s="4">
        <v>0</v>
      </c>
      <c r="Q203" s="134">
        <v>9</v>
      </c>
      <c r="R203" s="47">
        <v>-5</v>
      </c>
      <c r="S203" s="135">
        <v>-0.55555555555555558</v>
      </c>
      <c r="T203" s="156">
        <v>7</v>
      </c>
      <c r="U203" s="622"/>
      <c r="V203" s="171"/>
    </row>
    <row r="204" spans="1:22" x14ac:dyDescent="0.25">
      <c r="A204" s="639" t="s">
        <v>630</v>
      </c>
      <c r="B204" s="11" t="s">
        <v>632</v>
      </c>
      <c r="C204" s="4" t="s">
        <v>269</v>
      </c>
      <c r="D204" s="131" t="s">
        <v>270</v>
      </c>
      <c r="E204" s="116" t="s">
        <v>271</v>
      </c>
      <c r="F204" s="116" t="s">
        <v>213</v>
      </c>
      <c r="G204" s="415" t="s">
        <v>403</v>
      </c>
      <c r="H204" s="434" t="s">
        <v>285</v>
      </c>
      <c r="I204" s="167" t="s">
        <v>327</v>
      </c>
      <c r="J204" s="174" t="s">
        <v>251</v>
      </c>
      <c r="K204" s="166" t="s">
        <v>582</v>
      </c>
      <c r="L204" s="116" t="s">
        <v>213</v>
      </c>
      <c r="M204" s="246" t="s">
        <v>251</v>
      </c>
      <c r="N204" s="356" t="s">
        <v>273</v>
      </c>
      <c r="O204" s="122" t="s">
        <v>117</v>
      </c>
      <c r="P204" s="242" t="s">
        <v>118</v>
      </c>
      <c r="Q204" s="124" t="s">
        <v>221</v>
      </c>
      <c r="R204" s="125" t="s">
        <v>211</v>
      </c>
      <c r="S204" s="126" t="s">
        <v>222</v>
      </c>
      <c r="T204" s="124" t="s">
        <v>279</v>
      </c>
      <c r="U204" s="141"/>
      <c r="V204" s="141"/>
    </row>
    <row r="205" spans="1:22" x14ac:dyDescent="0.25">
      <c r="A205" s="639" t="s">
        <v>630</v>
      </c>
      <c r="B205" s="11" t="s">
        <v>632</v>
      </c>
      <c r="C205" s="47">
        <v>7</v>
      </c>
      <c r="D205" s="142">
        <v>7</v>
      </c>
      <c r="E205" s="287">
        <v>42450</v>
      </c>
      <c r="F205" s="132">
        <v>42476</v>
      </c>
      <c r="G205" s="4">
        <v>2</v>
      </c>
      <c r="H205" s="4">
        <v>0</v>
      </c>
      <c r="I205" s="4">
        <v>0</v>
      </c>
      <c r="J205" s="4">
        <v>0</v>
      </c>
      <c r="K205" s="4">
        <v>0</v>
      </c>
      <c r="L205" s="187">
        <v>42518</v>
      </c>
      <c r="M205" s="4">
        <v>0</v>
      </c>
      <c r="N205" s="4">
        <v>0</v>
      </c>
      <c r="O205" s="4">
        <v>0</v>
      </c>
      <c r="P205" s="4">
        <v>-1</v>
      </c>
      <c r="Q205" s="169">
        <v>9</v>
      </c>
      <c r="R205" s="47">
        <v>1</v>
      </c>
      <c r="S205" s="135">
        <f>+R205/Q205</f>
        <v>0.1111111111111111</v>
      </c>
      <c r="T205" s="156">
        <f>+D205-S205</f>
        <v>6.8888888888888893</v>
      </c>
      <c r="U205" s="622"/>
      <c r="V205" s="171"/>
    </row>
    <row r="206" spans="1:22" x14ac:dyDescent="0.25">
      <c r="A206" s="639" t="s">
        <v>630</v>
      </c>
      <c r="B206" s="11" t="s">
        <v>632</v>
      </c>
      <c r="C206" s="4" t="s">
        <v>269</v>
      </c>
      <c r="D206" s="131" t="s">
        <v>270</v>
      </c>
      <c r="E206" s="116" t="s">
        <v>271</v>
      </c>
      <c r="F206" s="116" t="s">
        <v>213</v>
      </c>
      <c r="G206" s="292" t="s">
        <v>325</v>
      </c>
      <c r="H206" s="434" t="s">
        <v>285</v>
      </c>
      <c r="I206" s="116" t="s">
        <v>213</v>
      </c>
      <c r="J206" s="302" t="s">
        <v>387</v>
      </c>
      <c r="K206" s="578" t="s">
        <v>460</v>
      </c>
      <c r="L206" s="434" t="s">
        <v>388</v>
      </c>
      <c r="M206" s="302" t="s">
        <v>118</v>
      </c>
      <c r="N206" s="449" t="str">
        <f>+'[2]Input sheet'!$B$25</f>
        <v>Breytenb N</v>
      </c>
      <c r="O206" s="329" t="str">
        <f>+'[2]Input sheet'!$B$25</f>
        <v>Breytenb N</v>
      </c>
      <c r="P206" s="302" t="s">
        <v>328</v>
      </c>
      <c r="Q206" s="124" t="s">
        <v>221</v>
      </c>
      <c r="R206" s="125" t="s">
        <v>211</v>
      </c>
      <c r="S206" s="126" t="s">
        <v>222</v>
      </c>
      <c r="T206" s="124" t="s">
        <v>279</v>
      </c>
      <c r="U206" s="141"/>
      <c r="V206" s="141"/>
    </row>
    <row r="207" spans="1:22" x14ac:dyDescent="0.25">
      <c r="A207" s="639" t="s">
        <v>630</v>
      </c>
      <c r="B207" s="11" t="s">
        <v>632</v>
      </c>
      <c r="C207" s="47">
        <v>7</v>
      </c>
      <c r="D207" s="183">
        <f>+T205</f>
        <v>6.8888888888888893</v>
      </c>
      <c r="E207" s="296">
        <v>42518</v>
      </c>
      <c r="F207" s="187">
        <v>42518</v>
      </c>
      <c r="G207" s="4">
        <v>1</v>
      </c>
      <c r="H207" s="4">
        <v>-1</v>
      </c>
      <c r="I207" s="187" t="s">
        <v>250</v>
      </c>
      <c r="J207" s="4">
        <v>0</v>
      </c>
      <c r="K207" s="4">
        <v>0</v>
      </c>
      <c r="L207" s="4">
        <v>0</v>
      </c>
      <c r="M207" s="4">
        <v>0</v>
      </c>
      <c r="N207" s="4">
        <v>2</v>
      </c>
      <c r="O207" s="250">
        <v>0</v>
      </c>
      <c r="P207" s="47">
        <v>0</v>
      </c>
      <c r="Q207" s="169">
        <v>9</v>
      </c>
      <c r="R207" s="47">
        <v>2</v>
      </c>
      <c r="S207" s="135">
        <f>+R207/Q207</f>
        <v>0.22222222222222221</v>
      </c>
      <c r="T207" s="156">
        <f>+D207-S207</f>
        <v>6.666666666666667</v>
      </c>
      <c r="U207" s="622"/>
      <c r="V207" s="171"/>
    </row>
    <row r="208" spans="1:22" ht="15.75" x14ac:dyDescent="0.25">
      <c r="A208" s="639" t="s">
        <v>630</v>
      </c>
      <c r="B208" s="644" t="s">
        <v>632</v>
      </c>
      <c r="C208" s="4" t="s">
        <v>269</v>
      </c>
      <c r="D208" s="131" t="s">
        <v>270</v>
      </c>
      <c r="E208" s="116" t="s">
        <v>271</v>
      </c>
      <c r="F208" s="116" t="s">
        <v>213</v>
      </c>
      <c r="G208" s="645" t="s">
        <v>138</v>
      </c>
      <c r="H208" s="646" t="s">
        <v>388</v>
      </c>
      <c r="I208" s="647" t="s">
        <v>118</v>
      </c>
      <c r="J208" s="648" t="s">
        <v>403</v>
      </c>
      <c r="K208" s="649" t="s">
        <v>276</v>
      </c>
      <c r="L208" s="650" t="s">
        <v>251</v>
      </c>
      <c r="M208" s="651" t="s">
        <v>118</v>
      </c>
      <c r="N208" s="172" t="s">
        <v>560</v>
      </c>
      <c r="O208" s="413" t="s">
        <v>401</v>
      </c>
      <c r="P208" s="652" t="s">
        <v>121</v>
      </c>
      <c r="Q208" s="305" t="s">
        <v>221</v>
      </c>
      <c r="R208" s="7" t="s">
        <v>211</v>
      </c>
      <c r="S208" s="306" t="s">
        <v>222</v>
      </c>
      <c r="T208" s="124" t="s">
        <v>279</v>
      </c>
      <c r="U208" s="141"/>
      <c r="V208" s="141"/>
    </row>
    <row r="209" spans="1:22" ht="15.75" x14ac:dyDescent="0.25">
      <c r="A209" s="639" t="s">
        <v>630</v>
      </c>
      <c r="B209" s="644" t="s">
        <v>632</v>
      </c>
      <c r="C209" s="47">
        <v>7</v>
      </c>
      <c r="D209" s="183">
        <f>+T207</f>
        <v>6.666666666666667</v>
      </c>
      <c r="E209" s="203">
        <v>42548</v>
      </c>
      <c r="F209" s="187" t="s">
        <v>250</v>
      </c>
      <c r="G209" s="47">
        <v>1</v>
      </c>
      <c r="H209" s="47">
        <v>2</v>
      </c>
      <c r="I209" s="47">
        <v>2</v>
      </c>
      <c r="J209" s="47">
        <v>2</v>
      </c>
      <c r="K209" s="47">
        <v>0</v>
      </c>
      <c r="L209" s="47">
        <v>1</v>
      </c>
      <c r="M209" s="4">
        <v>2</v>
      </c>
      <c r="N209" s="562" t="s">
        <v>562</v>
      </c>
      <c r="O209" s="220">
        <v>2</v>
      </c>
      <c r="P209" s="220">
        <v>1</v>
      </c>
      <c r="Q209" s="307">
        <v>8</v>
      </c>
      <c r="R209" s="45">
        <v>13</v>
      </c>
      <c r="S209" s="308">
        <f>+R209/Q209</f>
        <v>1.625</v>
      </c>
      <c r="T209" s="309">
        <f>+D209-S209</f>
        <v>5.041666666666667</v>
      </c>
      <c r="U209" s="622"/>
      <c r="V209" s="171"/>
    </row>
    <row r="210" spans="1:22" ht="15.75" x14ac:dyDescent="0.25">
      <c r="A210" s="639" t="s">
        <v>630</v>
      </c>
      <c r="B210" s="644" t="s">
        <v>632</v>
      </c>
      <c r="C210" s="4" t="s">
        <v>269</v>
      </c>
      <c r="D210" s="131" t="s">
        <v>270</v>
      </c>
      <c r="E210" s="116" t="s">
        <v>271</v>
      </c>
      <c r="F210" s="116" t="s">
        <v>213</v>
      </c>
      <c r="G210" s="329" t="s">
        <v>403</v>
      </c>
      <c r="J210" s="111"/>
      <c r="K210" s="111"/>
      <c r="L210" s="111"/>
      <c r="M210" s="197"/>
      <c r="N210" s="268"/>
      <c r="O210" s="606"/>
      <c r="P210" s="606"/>
      <c r="Q210" s="305" t="s">
        <v>221</v>
      </c>
      <c r="R210" s="7" t="s">
        <v>211</v>
      </c>
      <c r="S210" s="306" t="s">
        <v>222</v>
      </c>
      <c r="T210" s="124" t="s">
        <v>279</v>
      </c>
      <c r="U210" s="141" t="s">
        <v>230</v>
      </c>
      <c r="V210" s="141" t="s">
        <v>231</v>
      </c>
    </row>
    <row r="211" spans="1:22" ht="15.75" x14ac:dyDescent="0.25">
      <c r="A211" s="639" t="s">
        <v>630</v>
      </c>
      <c r="B211" s="644" t="s">
        <v>632</v>
      </c>
      <c r="C211" s="186">
        <v>5</v>
      </c>
      <c r="D211" s="183">
        <f>+T209</f>
        <v>5.041666666666667</v>
      </c>
      <c r="E211" s="4"/>
      <c r="F211" s="562" t="s">
        <v>562</v>
      </c>
      <c r="G211" s="220">
        <v>-1</v>
      </c>
      <c r="J211" s="111"/>
      <c r="K211" s="111"/>
      <c r="L211" s="111"/>
      <c r="M211" s="197"/>
      <c r="N211" s="268"/>
      <c r="O211" s="606"/>
      <c r="P211" s="606"/>
      <c r="Q211" s="307">
        <v>1</v>
      </c>
      <c r="R211" s="45">
        <v>-1</v>
      </c>
      <c r="S211" s="308">
        <f>+R211/Q211</f>
        <v>-1</v>
      </c>
      <c r="T211" s="309">
        <f>+D211-S211</f>
        <v>6.041666666666667</v>
      </c>
      <c r="U211" s="622">
        <v>5.6665999999999999</v>
      </c>
      <c r="V211" s="171">
        <f>+U211-T211</f>
        <v>-0.3750666666666671</v>
      </c>
    </row>
    <row r="212" spans="1:22" x14ac:dyDescent="0.25">
      <c r="A212" s="16" t="s">
        <v>636</v>
      </c>
      <c r="B212" s="13" t="s">
        <v>637</v>
      </c>
      <c r="C212" s="4" t="s">
        <v>269</v>
      </c>
      <c r="D212" s="131" t="s">
        <v>270</v>
      </c>
      <c r="E212" s="116" t="s">
        <v>271</v>
      </c>
      <c r="F212" s="116" t="s">
        <v>213</v>
      </c>
      <c r="G212" s="318" t="s">
        <v>343</v>
      </c>
      <c r="H212" s="420" t="s">
        <v>638</v>
      </c>
      <c r="I212" s="222" t="s">
        <v>340</v>
      </c>
      <c r="J212" s="317" t="s">
        <v>344</v>
      </c>
      <c r="K212" s="151" t="s">
        <v>342</v>
      </c>
      <c r="L212" s="165" t="s">
        <v>343</v>
      </c>
      <c r="M212" s="653" t="s">
        <v>638</v>
      </c>
      <c r="N212" s="317" t="s">
        <v>344</v>
      </c>
      <c r="O212" s="151" t="s">
        <v>342</v>
      </c>
      <c r="Q212" s="124" t="s">
        <v>221</v>
      </c>
      <c r="R212" s="125" t="s">
        <v>211</v>
      </c>
      <c r="S212" s="126" t="s">
        <v>222</v>
      </c>
      <c r="T212" s="124" t="s">
        <v>279</v>
      </c>
      <c r="U212" s="26"/>
      <c r="V212" s="26"/>
    </row>
    <row r="213" spans="1:22" x14ac:dyDescent="0.25">
      <c r="A213" s="16" t="s">
        <v>636</v>
      </c>
      <c r="B213" s="13" t="s">
        <v>637</v>
      </c>
      <c r="C213" s="4">
        <v>7</v>
      </c>
      <c r="D213" s="4"/>
      <c r="E213" s="9"/>
      <c r="F213" s="132" t="s">
        <v>345</v>
      </c>
      <c r="G213" s="133">
        <v>0</v>
      </c>
      <c r="H213" s="4">
        <v>-3</v>
      </c>
      <c r="I213" s="4">
        <v>0</v>
      </c>
      <c r="J213" s="4">
        <v>0</v>
      </c>
      <c r="K213" s="4">
        <v>1</v>
      </c>
      <c r="L213" s="4">
        <v>0</v>
      </c>
      <c r="M213" s="4">
        <v>0</v>
      </c>
      <c r="N213" s="4">
        <v>0</v>
      </c>
      <c r="O213" s="4">
        <v>1</v>
      </c>
      <c r="Q213" s="134">
        <v>9</v>
      </c>
      <c r="R213" s="47">
        <v>-1</v>
      </c>
      <c r="S213" s="135">
        <v>-0.1111111111111111</v>
      </c>
      <c r="T213" s="136">
        <v>7.1111111111111107</v>
      </c>
      <c r="U213" s="26"/>
      <c r="V213" s="26"/>
    </row>
    <row r="214" spans="1:22" x14ac:dyDescent="0.25">
      <c r="A214" s="16" t="s">
        <v>636</v>
      </c>
      <c r="B214" s="13" t="s">
        <v>637</v>
      </c>
      <c r="C214" s="4" t="s">
        <v>269</v>
      </c>
      <c r="D214" s="131" t="s">
        <v>270</v>
      </c>
      <c r="E214" s="116" t="s">
        <v>271</v>
      </c>
      <c r="F214" s="116" t="s">
        <v>213</v>
      </c>
      <c r="G214" s="237" t="s">
        <v>384</v>
      </c>
      <c r="H214" s="204" t="s">
        <v>380</v>
      </c>
      <c r="I214" s="324" t="s">
        <v>426</v>
      </c>
      <c r="J214" s="116" t="s">
        <v>213</v>
      </c>
      <c r="K214" s="208" t="s">
        <v>216</v>
      </c>
      <c r="L214" s="503" t="s">
        <v>405</v>
      </c>
      <c r="M214" s="503" t="s">
        <v>234</v>
      </c>
      <c r="N214" s="324" t="s">
        <v>266</v>
      </c>
      <c r="O214" s="116" t="s">
        <v>213</v>
      </c>
      <c r="P214" s="151" t="s">
        <v>240</v>
      </c>
      <c r="Q214" s="124" t="s">
        <v>221</v>
      </c>
      <c r="R214" s="125" t="s">
        <v>211</v>
      </c>
      <c r="S214" s="126" t="s">
        <v>222</v>
      </c>
      <c r="T214" s="124" t="s">
        <v>279</v>
      </c>
      <c r="U214" s="153"/>
      <c r="V214" s="153"/>
    </row>
    <row r="215" spans="1:22" x14ac:dyDescent="0.25">
      <c r="A215" s="16" t="s">
        <v>636</v>
      </c>
      <c r="B215" s="13" t="s">
        <v>637</v>
      </c>
      <c r="C215" s="47">
        <v>7</v>
      </c>
      <c r="D215" s="183">
        <v>7.1111111111111107</v>
      </c>
      <c r="E215" s="287">
        <v>42203</v>
      </c>
      <c r="F215" s="132" t="s">
        <v>351</v>
      </c>
      <c r="G215" s="133">
        <v>-2</v>
      </c>
      <c r="H215" s="4">
        <v>0</v>
      </c>
      <c r="I215" s="4">
        <v>1</v>
      </c>
      <c r="J215" s="132">
        <v>42308</v>
      </c>
      <c r="K215" s="47">
        <v>0</v>
      </c>
      <c r="L215" s="47">
        <v>0</v>
      </c>
      <c r="M215" s="47">
        <v>-1</v>
      </c>
      <c r="N215" s="47">
        <v>1</v>
      </c>
      <c r="O215" s="132" t="s">
        <v>289</v>
      </c>
      <c r="P215" s="4">
        <v>0</v>
      </c>
      <c r="Q215" s="134">
        <v>8</v>
      </c>
      <c r="R215" s="47">
        <v>-1</v>
      </c>
      <c r="S215" s="135">
        <v>-0.125</v>
      </c>
      <c r="T215" s="156">
        <v>7.2361111111111107</v>
      </c>
      <c r="U215" s="394"/>
      <c r="V215" s="283"/>
    </row>
    <row r="216" spans="1:22" x14ac:dyDescent="0.25">
      <c r="A216" s="16" t="s">
        <v>630</v>
      </c>
      <c r="B216" s="13" t="s">
        <v>637</v>
      </c>
      <c r="C216" s="4" t="s">
        <v>269</v>
      </c>
      <c r="D216" s="131" t="s">
        <v>270</v>
      </c>
      <c r="E216" s="116" t="s">
        <v>271</v>
      </c>
      <c r="F216" s="116" t="s">
        <v>213</v>
      </c>
      <c r="G216" s="654" t="s">
        <v>266</v>
      </c>
      <c r="H216" s="324" t="s">
        <v>266</v>
      </c>
      <c r="I216" s="208" t="s">
        <v>240</v>
      </c>
      <c r="J216" s="455" t="s">
        <v>373</v>
      </c>
      <c r="K216" s="324" t="s">
        <v>275</v>
      </c>
      <c r="L216" s="116" t="s">
        <v>213</v>
      </c>
      <c r="M216" s="174" t="s">
        <v>136</v>
      </c>
      <c r="N216" s="174" t="s">
        <v>251</v>
      </c>
      <c r="O216" s="246" t="s">
        <v>319</v>
      </c>
      <c r="P216" s="240" t="s">
        <v>277</v>
      </c>
      <c r="Q216" s="124" t="s">
        <v>221</v>
      </c>
      <c r="R216" s="125" t="s">
        <v>211</v>
      </c>
      <c r="S216" s="126" t="s">
        <v>222</v>
      </c>
      <c r="T216" s="124" t="s">
        <v>279</v>
      </c>
      <c r="U216" s="153"/>
      <c r="V216" s="153"/>
    </row>
    <row r="217" spans="1:22" x14ac:dyDescent="0.25">
      <c r="A217" s="16" t="s">
        <v>630</v>
      </c>
      <c r="B217" s="13" t="s">
        <v>637</v>
      </c>
      <c r="C217" s="47">
        <v>7</v>
      </c>
      <c r="D217" s="183">
        <v>7.2361111111111107</v>
      </c>
      <c r="E217" s="9"/>
      <c r="F217" s="132" t="s">
        <v>289</v>
      </c>
      <c r="G217" s="133">
        <v>-1</v>
      </c>
      <c r="H217" s="4">
        <v>1</v>
      </c>
      <c r="I217" s="4">
        <v>0</v>
      </c>
      <c r="J217" s="4">
        <v>1</v>
      </c>
      <c r="K217" s="4">
        <v>0</v>
      </c>
      <c r="L217" s="132">
        <v>42420</v>
      </c>
      <c r="M217" s="4">
        <v>-1</v>
      </c>
      <c r="N217" s="4">
        <v>0</v>
      </c>
      <c r="O217" s="4">
        <v>2</v>
      </c>
      <c r="P217" s="4">
        <v>0</v>
      </c>
      <c r="Q217" s="134">
        <v>9</v>
      </c>
      <c r="R217" s="47">
        <v>2</v>
      </c>
      <c r="S217" s="135">
        <v>0.22222222222222221</v>
      </c>
      <c r="T217" s="156">
        <v>7.0138888888888884</v>
      </c>
      <c r="U217" s="354"/>
      <c r="V217" s="171"/>
    </row>
    <row r="218" spans="1:22" x14ac:dyDescent="0.25">
      <c r="A218" s="16" t="s">
        <v>636</v>
      </c>
      <c r="B218" s="13" t="s">
        <v>637</v>
      </c>
      <c r="C218" s="4" t="s">
        <v>269</v>
      </c>
      <c r="D218" s="131" t="s">
        <v>270</v>
      </c>
      <c r="E218" s="116" t="s">
        <v>271</v>
      </c>
      <c r="F218" s="116" t="s">
        <v>213</v>
      </c>
      <c r="G218" s="231" t="s">
        <v>246</v>
      </c>
      <c r="H218" s="116" t="s">
        <v>213</v>
      </c>
      <c r="I218" s="291" t="s">
        <v>136</v>
      </c>
      <c r="J218" s="139" t="s">
        <v>309</v>
      </c>
      <c r="K218" s="655" t="s">
        <v>325</v>
      </c>
      <c r="L218" s="243" t="s">
        <v>324</v>
      </c>
      <c r="M218" s="139" t="s">
        <v>322</v>
      </c>
      <c r="N218" s="222" t="s">
        <v>323</v>
      </c>
      <c r="O218" s="243" t="s">
        <v>324</v>
      </c>
      <c r="P218" s="139" t="s">
        <v>266</v>
      </c>
      <c r="Q218" s="124" t="s">
        <v>221</v>
      </c>
      <c r="R218" s="125" t="s">
        <v>211</v>
      </c>
      <c r="S218" s="126" t="s">
        <v>222</v>
      </c>
      <c r="T218" s="124" t="s">
        <v>279</v>
      </c>
      <c r="U218" s="153"/>
      <c r="V218" s="153"/>
    </row>
    <row r="219" spans="1:22" x14ac:dyDescent="0.25">
      <c r="A219" s="16" t="s">
        <v>636</v>
      </c>
      <c r="B219" s="13" t="s">
        <v>637</v>
      </c>
      <c r="C219" s="47">
        <v>7</v>
      </c>
      <c r="D219" s="142">
        <v>7.0138888888888884</v>
      </c>
      <c r="E219" s="128">
        <v>42420</v>
      </c>
      <c r="F219" s="132">
        <v>42420</v>
      </c>
      <c r="G219" s="4">
        <v>1</v>
      </c>
      <c r="H219" s="132" t="s">
        <v>226</v>
      </c>
      <c r="I219" s="4">
        <v>2</v>
      </c>
      <c r="J219" s="4">
        <v>0</v>
      </c>
      <c r="K219" s="133">
        <v>-1</v>
      </c>
      <c r="L219" s="4">
        <v>0</v>
      </c>
      <c r="M219" s="4">
        <v>0</v>
      </c>
      <c r="N219" s="4">
        <v>0</v>
      </c>
      <c r="O219" s="4">
        <v>0</v>
      </c>
      <c r="P219" s="4">
        <v>1</v>
      </c>
      <c r="Q219" s="134">
        <v>9</v>
      </c>
      <c r="R219" s="47">
        <v>3</v>
      </c>
      <c r="S219" s="135">
        <v>0.33333333333333331</v>
      </c>
      <c r="T219" s="156">
        <v>6.6805555555555554</v>
      </c>
      <c r="U219" s="354"/>
      <c r="V219" s="171"/>
    </row>
    <row r="220" spans="1:22" x14ac:dyDescent="0.25">
      <c r="A220" s="16" t="s">
        <v>636</v>
      </c>
      <c r="B220" s="13" t="s">
        <v>637</v>
      </c>
      <c r="C220" s="4" t="s">
        <v>269</v>
      </c>
      <c r="D220" s="131" t="s">
        <v>270</v>
      </c>
      <c r="E220" s="116" t="s">
        <v>271</v>
      </c>
      <c r="F220" s="116" t="s">
        <v>213</v>
      </c>
      <c r="G220" s="291" t="s">
        <v>136</v>
      </c>
      <c r="H220" s="4" t="s">
        <v>213</v>
      </c>
      <c r="I220" s="404" t="s">
        <v>143</v>
      </c>
      <c r="J220" s="204" t="s">
        <v>266</v>
      </c>
      <c r="K220" s="16" t="s">
        <v>67</v>
      </c>
      <c r="L220" s="185" t="s">
        <v>137</v>
      </c>
      <c r="M220" s="233" t="s">
        <v>245</v>
      </c>
      <c r="N220" s="656" t="str">
        <f>+$B$10</f>
        <v>Illoke</v>
      </c>
      <c r="O220" s="172" t="s">
        <v>213</v>
      </c>
      <c r="P220" s="240" t="s">
        <v>327</v>
      </c>
      <c r="Q220" s="124" t="s">
        <v>221</v>
      </c>
      <c r="R220" s="125" t="s">
        <v>211</v>
      </c>
      <c r="S220" s="126" t="s">
        <v>222</v>
      </c>
      <c r="T220" s="124" t="s">
        <v>279</v>
      </c>
      <c r="U220" s="141"/>
      <c r="V220" s="141"/>
    </row>
    <row r="221" spans="1:22" x14ac:dyDescent="0.25">
      <c r="A221" s="16" t="s">
        <v>636</v>
      </c>
      <c r="B221" s="13" t="s">
        <v>637</v>
      </c>
      <c r="C221" s="47">
        <v>7</v>
      </c>
      <c r="D221" s="142">
        <v>6.6805555555555554</v>
      </c>
      <c r="E221" s="128">
        <v>42449</v>
      </c>
      <c r="F221" s="132" t="s">
        <v>226</v>
      </c>
      <c r="G221" s="4">
        <v>2</v>
      </c>
      <c r="H221" s="132">
        <v>42476</v>
      </c>
      <c r="I221" s="4">
        <v>1</v>
      </c>
      <c r="J221" s="4">
        <v>0</v>
      </c>
      <c r="K221" s="4">
        <v>0</v>
      </c>
      <c r="L221" s="4">
        <v>-2</v>
      </c>
      <c r="M221" s="4">
        <v>1</v>
      </c>
      <c r="N221" s="4">
        <v>0</v>
      </c>
      <c r="O221" s="184" t="s">
        <v>250</v>
      </c>
      <c r="P221" s="4">
        <v>0</v>
      </c>
      <c r="Q221" s="169">
        <v>8</v>
      </c>
      <c r="R221" s="47">
        <v>2</v>
      </c>
      <c r="S221" s="135">
        <f>+R221/Q221</f>
        <v>0.25</v>
      </c>
      <c r="T221" s="156">
        <f>+D221-S221</f>
        <v>6.4305555555555554</v>
      </c>
      <c r="U221" s="622"/>
      <c r="V221" s="171"/>
    </row>
    <row r="222" spans="1:22" x14ac:dyDescent="0.25">
      <c r="A222" s="16" t="s">
        <v>636</v>
      </c>
      <c r="B222" s="13" t="s">
        <v>637</v>
      </c>
      <c r="C222" s="4" t="s">
        <v>269</v>
      </c>
      <c r="D222" s="131" t="s">
        <v>270</v>
      </c>
      <c r="E222" s="116" t="s">
        <v>271</v>
      </c>
      <c r="F222" s="116" t="s">
        <v>213</v>
      </c>
      <c r="G222" s="657" t="str">
        <f>+'[2]Input sheet'!$B$18</f>
        <v>Fivaz M</v>
      </c>
      <c r="H222" s="243" t="s">
        <v>138</v>
      </c>
      <c r="I222" s="303" t="s">
        <v>388</v>
      </c>
      <c r="J222" s="328" t="s">
        <v>276</v>
      </c>
      <c r="K222" s="329" t="str">
        <f>+'[2]Input sheet'!$B$25</f>
        <v>Breytenb N</v>
      </c>
      <c r="L222" s="581" t="s">
        <v>460</v>
      </c>
      <c r="M222" s="303" t="s">
        <v>388</v>
      </c>
      <c r="N222" s="302" t="s">
        <v>118</v>
      </c>
      <c r="O222" s="295" t="s">
        <v>143</v>
      </c>
      <c r="P222" s="332" t="s">
        <v>327</v>
      </c>
      <c r="Q222" s="124" t="s">
        <v>221</v>
      </c>
      <c r="R222" s="125" t="s">
        <v>211</v>
      </c>
      <c r="S222" s="126" t="s">
        <v>222</v>
      </c>
      <c r="T222" s="124" t="s">
        <v>279</v>
      </c>
      <c r="U222" s="141" t="s">
        <v>230</v>
      </c>
      <c r="V222" s="141" t="s">
        <v>231</v>
      </c>
    </row>
    <row r="223" spans="1:22" x14ac:dyDescent="0.25">
      <c r="A223" s="16" t="s">
        <v>636</v>
      </c>
      <c r="B223" s="13" t="s">
        <v>637</v>
      </c>
      <c r="C223" s="47">
        <v>6</v>
      </c>
      <c r="D223" s="183">
        <f>+T221</f>
        <v>6.4305555555555554</v>
      </c>
      <c r="E223" s="203">
        <v>42546</v>
      </c>
      <c r="F223" s="184" t="s">
        <v>250</v>
      </c>
      <c r="G223" s="4">
        <v>1</v>
      </c>
      <c r="H223" s="4">
        <v>-1</v>
      </c>
      <c r="I223" s="4">
        <v>0</v>
      </c>
      <c r="J223" s="47">
        <v>0</v>
      </c>
      <c r="K223" s="4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169">
        <v>10</v>
      </c>
      <c r="R223" s="47">
        <v>0</v>
      </c>
      <c r="S223" s="135">
        <f>+R223/Q223</f>
        <v>0</v>
      </c>
      <c r="T223" s="156">
        <f>+D223-S223</f>
        <v>6.4305555555555554</v>
      </c>
      <c r="U223" s="622">
        <v>7.1111000000000004</v>
      </c>
      <c r="V223" s="171">
        <f>+U223-T223</f>
        <v>0.68054444444444506</v>
      </c>
    </row>
    <row r="224" spans="1:22" x14ac:dyDescent="0.25">
      <c r="A224" s="16" t="s">
        <v>636</v>
      </c>
      <c r="B224" s="13" t="s">
        <v>637</v>
      </c>
      <c r="C224" s="4" t="s">
        <v>269</v>
      </c>
      <c r="D224" s="131" t="s">
        <v>270</v>
      </c>
      <c r="E224" s="116" t="s">
        <v>271</v>
      </c>
      <c r="F224" s="116" t="s">
        <v>213</v>
      </c>
      <c r="G224" s="302" t="s">
        <v>328</v>
      </c>
      <c r="H224" s="185" t="s">
        <v>251</v>
      </c>
      <c r="I224" s="376" t="s">
        <v>138</v>
      </c>
      <c r="L224" s="111"/>
      <c r="M224" s="111"/>
      <c r="N224" s="111"/>
      <c r="P224" s="197"/>
      <c r="Q224" s="124" t="s">
        <v>221</v>
      </c>
      <c r="R224" s="125" t="s">
        <v>211</v>
      </c>
      <c r="S224" s="126" t="s">
        <v>222</v>
      </c>
      <c r="T224" s="124" t="s">
        <v>279</v>
      </c>
      <c r="U224" s="141" t="s">
        <v>230</v>
      </c>
      <c r="V224" s="141" t="s">
        <v>231</v>
      </c>
    </row>
    <row r="225" spans="1:22" x14ac:dyDescent="0.25">
      <c r="A225" s="16" t="s">
        <v>636</v>
      </c>
      <c r="B225" s="13" t="s">
        <v>637</v>
      </c>
      <c r="C225" s="186">
        <v>6</v>
      </c>
      <c r="D225" s="183">
        <f>+T223</f>
        <v>6.4305555555555554</v>
      </c>
      <c r="E225" s="203">
        <v>42548</v>
      </c>
      <c r="F225" s="187" t="s">
        <v>250</v>
      </c>
      <c r="G225" s="47">
        <v>-1</v>
      </c>
      <c r="H225" s="47">
        <v>-2</v>
      </c>
      <c r="I225" s="47">
        <v>-2</v>
      </c>
      <c r="L225" s="111"/>
      <c r="M225" s="111"/>
      <c r="N225" s="111"/>
      <c r="P225" s="197"/>
      <c r="Q225" s="169">
        <v>3</v>
      </c>
      <c r="R225" s="47">
        <v>-5</v>
      </c>
      <c r="S225" s="135">
        <f>+R225/Q225</f>
        <v>-1.6666666666666667</v>
      </c>
      <c r="T225" s="156">
        <f>+D225-S225</f>
        <v>8.0972222222222214</v>
      </c>
      <c r="U225" s="622">
        <v>7.1111000000000004</v>
      </c>
      <c r="V225" s="171">
        <f>+U225-T225</f>
        <v>-0.98612222222222101</v>
      </c>
    </row>
    <row r="226" spans="1:22" x14ac:dyDescent="0.25">
      <c r="A226" s="16" t="s">
        <v>639</v>
      </c>
      <c r="B226" s="13" t="s">
        <v>640</v>
      </c>
      <c r="C226" s="4" t="s">
        <v>269</v>
      </c>
      <c r="D226" s="131" t="s">
        <v>270</v>
      </c>
      <c r="E226" s="116" t="s">
        <v>271</v>
      </c>
      <c r="F226" s="116" t="s">
        <v>213</v>
      </c>
      <c r="G226" s="658" t="s">
        <v>405</v>
      </c>
      <c r="H226" s="324" t="s">
        <v>216</v>
      </c>
      <c r="I226" s="208" t="s">
        <v>266</v>
      </c>
      <c r="J226" s="233" t="s">
        <v>233</v>
      </c>
      <c r="Q226" s="124" t="s">
        <v>221</v>
      </c>
      <c r="R226" s="125" t="s">
        <v>211</v>
      </c>
      <c r="S226" s="126" t="s">
        <v>222</v>
      </c>
      <c r="T226" s="124" t="s">
        <v>279</v>
      </c>
      <c r="U226" s="141" t="s">
        <v>230</v>
      </c>
      <c r="V226" s="141" t="s">
        <v>231</v>
      </c>
    </row>
    <row r="227" spans="1:22" x14ac:dyDescent="0.25">
      <c r="A227" s="16" t="s">
        <v>639</v>
      </c>
      <c r="B227" s="13" t="s">
        <v>640</v>
      </c>
      <c r="C227" s="4">
        <v>7</v>
      </c>
      <c r="D227" s="4"/>
      <c r="E227" s="9"/>
      <c r="F227" s="132">
        <v>42308</v>
      </c>
      <c r="G227" s="273">
        <v>0</v>
      </c>
      <c r="H227" s="47">
        <v>2</v>
      </c>
      <c r="I227" s="47">
        <v>-1</v>
      </c>
      <c r="J227" s="47">
        <v>0</v>
      </c>
      <c r="Q227" s="134">
        <v>4</v>
      </c>
      <c r="R227" s="47">
        <v>1</v>
      </c>
      <c r="S227" s="135">
        <v>0.25</v>
      </c>
      <c r="T227" s="659">
        <v>6.75</v>
      </c>
      <c r="U227" s="660">
        <v>7</v>
      </c>
      <c r="V227" s="146">
        <v>0.25</v>
      </c>
    </row>
    <row r="228" spans="1:22" x14ac:dyDescent="0.25">
      <c r="A228" s="17" t="s">
        <v>431</v>
      </c>
      <c r="B228" s="13" t="s">
        <v>10</v>
      </c>
      <c r="C228" s="4" t="s">
        <v>269</v>
      </c>
      <c r="D228" s="131" t="s">
        <v>270</v>
      </c>
      <c r="E228" s="116" t="s">
        <v>271</v>
      </c>
      <c r="F228" s="116" t="s">
        <v>213</v>
      </c>
      <c r="G228" s="412" t="s">
        <v>432</v>
      </c>
      <c r="H228" s="358" t="s">
        <v>433</v>
      </c>
      <c r="I228" s="116" t="s">
        <v>295</v>
      </c>
      <c r="J228" s="286" t="s">
        <v>119</v>
      </c>
      <c r="K228" s="404" t="s">
        <v>308</v>
      </c>
      <c r="L228" s="333" t="s">
        <v>434</v>
      </c>
      <c r="M228" s="333" t="s">
        <v>435</v>
      </c>
      <c r="N228" s="116" t="s">
        <v>295</v>
      </c>
      <c r="O228" s="413" t="s">
        <v>136</v>
      </c>
      <c r="P228" s="413" t="s">
        <v>325</v>
      </c>
      <c r="Q228" s="305" t="s">
        <v>221</v>
      </c>
      <c r="R228" s="7" t="s">
        <v>211</v>
      </c>
      <c r="S228" s="306" t="s">
        <v>222</v>
      </c>
      <c r="T228" s="124" t="s">
        <v>279</v>
      </c>
      <c r="U228" s="141"/>
      <c r="V228" s="141"/>
    </row>
    <row r="229" spans="1:22" x14ac:dyDescent="0.25">
      <c r="A229" s="17" t="s">
        <v>431</v>
      </c>
      <c r="B229" s="13" t="s">
        <v>10</v>
      </c>
      <c r="C229" s="4">
        <v>5</v>
      </c>
      <c r="D229" s="4">
        <v>252</v>
      </c>
      <c r="E229" s="414">
        <v>42348</v>
      </c>
      <c r="F229" s="203">
        <v>42035</v>
      </c>
      <c r="G229" s="217">
        <v>0</v>
      </c>
      <c r="H229" s="131">
        <v>-1</v>
      </c>
      <c r="I229" s="132" t="s">
        <v>436</v>
      </c>
      <c r="J229" s="47">
        <v>-2</v>
      </c>
      <c r="K229" s="47">
        <v>0</v>
      </c>
      <c r="L229" s="47">
        <v>-3</v>
      </c>
      <c r="M229" s="47">
        <v>-3</v>
      </c>
      <c r="N229" s="143" t="s">
        <v>330</v>
      </c>
      <c r="O229" s="4">
        <v>0</v>
      </c>
      <c r="P229" s="4">
        <v>0</v>
      </c>
      <c r="Q229" s="415">
        <v>8</v>
      </c>
      <c r="R229" s="45">
        <v>-9</v>
      </c>
      <c r="S229" s="308">
        <f>+R229/Q229</f>
        <v>-1.125</v>
      </c>
      <c r="T229" s="416">
        <f>+C229-S229</f>
        <v>6.125</v>
      </c>
      <c r="U229" s="145"/>
      <c r="V229" s="171"/>
    </row>
    <row r="230" spans="1:22" x14ac:dyDescent="0.25">
      <c r="A230" s="17" t="s">
        <v>9</v>
      </c>
      <c r="B230" s="13" t="s">
        <v>10</v>
      </c>
      <c r="C230" s="4" t="s">
        <v>269</v>
      </c>
      <c r="D230" s="131" t="s">
        <v>270</v>
      </c>
      <c r="E230" s="116" t="s">
        <v>271</v>
      </c>
      <c r="F230" s="116" t="s">
        <v>213</v>
      </c>
      <c r="G230" s="304" t="s">
        <v>274</v>
      </c>
      <c r="Q230" s="305" t="s">
        <v>221</v>
      </c>
      <c r="R230" s="7" t="s">
        <v>211</v>
      </c>
      <c r="S230" s="306" t="s">
        <v>222</v>
      </c>
      <c r="T230" s="124" t="s">
        <v>279</v>
      </c>
      <c r="U230" s="141" t="s">
        <v>230</v>
      </c>
      <c r="V230" s="141" t="s">
        <v>231</v>
      </c>
    </row>
    <row r="231" spans="1:22" x14ac:dyDescent="0.25">
      <c r="A231" s="17" t="s">
        <v>9</v>
      </c>
      <c r="B231" s="13" t="s">
        <v>10</v>
      </c>
      <c r="C231" s="186">
        <v>6</v>
      </c>
      <c r="D231" s="183">
        <f>+T229</f>
        <v>6.125</v>
      </c>
      <c r="E231" s="4"/>
      <c r="F231" s="143" t="s">
        <v>330</v>
      </c>
      <c r="G231" s="4">
        <v>-2</v>
      </c>
      <c r="Q231" s="415">
        <v>1</v>
      </c>
      <c r="R231" s="45">
        <v>-2</v>
      </c>
      <c r="S231" s="308">
        <f>+R231/Q231</f>
        <v>-2</v>
      </c>
      <c r="T231" s="416">
        <f>+D231-S231</f>
        <v>8.125</v>
      </c>
      <c r="U231" s="145">
        <v>6.125</v>
      </c>
      <c r="V231" s="171">
        <f>+U231-T231</f>
        <v>-2</v>
      </c>
    </row>
    <row r="232" spans="1:22" x14ac:dyDescent="0.25">
      <c r="A232" s="19" t="s">
        <v>431</v>
      </c>
      <c r="B232" s="13" t="s">
        <v>11</v>
      </c>
      <c r="C232" s="4" t="s">
        <v>269</v>
      </c>
      <c r="D232" s="131" t="s">
        <v>270</v>
      </c>
      <c r="E232" s="116" t="s">
        <v>271</v>
      </c>
      <c r="F232" s="116" t="s">
        <v>213</v>
      </c>
      <c r="G232" s="661" t="s">
        <v>138</v>
      </c>
      <c r="H232" s="212" t="s">
        <v>137</v>
      </c>
      <c r="I232" s="116" t="s">
        <v>213</v>
      </c>
      <c r="J232" s="138" t="s">
        <v>342</v>
      </c>
      <c r="K232" s="158" t="s">
        <v>340</v>
      </c>
      <c r="L232" s="165" t="s">
        <v>343</v>
      </c>
      <c r="M232" s="191" t="s">
        <v>341</v>
      </c>
      <c r="N232" s="420" t="s">
        <v>638</v>
      </c>
      <c r="O232" s="138" t="s">
        <v>342</v>
      </c>
      <c r="P232" s="165" t="s">
        <v>343</v>
      </c>
      <c r="Q232" s="124" t="s">
        <v>221</v>
      </c>
      <c r="R232" s="125" t="s">
        <v>211</v>
      </c>
      <c r="S232" s="126" t="s">
        <v>222</v>
      </c>
      <c r="T232" s="124" t="s">
        <v>279</v>
      </c>
      <c r="U232" s="26"/>
      <c r="V232" s="26"/>
    </row>
    <row r="233" spans="1:22" x14ac:dyDescent="0.25">
      <c r="A233" s="19" t="s">
        <v>431</v>
      </c>
      <c r="B233" s="13" t="s">
        <v>11</v>
      </c>
      <c r="C233" s="4">
        <v>9</v>
      </c>
      <c r="D233" s="4">
        <v>119</v>
      </c>
      <c r="E233" s="143">
        <v>41983</v>
      </c>
      <c r="F233" s="203">
        <v>42035</v>
      </c>
      <c r="G233" s="217">
        <v>-1</v>
      </c>
      <c r="H233" s="4">
        <v>0</v>
      </c>
      <c r="I233" s="132" t="s">
        <v>345</v>
      </c>
      <c r="J233" s="4">
        <v>0</v>
      </c>
      <c r="K233" s="4">
        <v>0</v>
      </c>
      <c r="L233" s="4">
        <v>1</v>
      </c>
      <c r="M233" s="4">
        <v>0</v>
      </c>
      <c r="N233" s="4">
        <v>-1</v>
      </c>
      <c r="O233" s="4">
        <v>0</v>
      </c>
      <c r="P233" s="4">
        <v>1</v>
      </c>
      <c r="Q233" s="134">
        <v>9</v>
      </c>
      <c r="R233" s="47">
        <v>0</v>
      </c>
      <c r="S233" s="135">
        <v>0</v>
      </c>
      <c r="T233" s="136">
        <v>9</v>
      </c>
      <c r="U233" s="26"/>
      <c r="V233" s="26"/>
    </row>
    <row r="234" spans="1:22" x14ac:dyDescent="0.25">
      <c r="A234" s="19" t="s">
        <v>431</v>
      </c>
      <c r="B234" s="13" t="s">
        <v>11</v>
      </c>
      <c r="C234" s="4" t="s">
        <v>269</v>
      </c>
      <c r="D234" s="131" t="s">
        <v>270</v>
      </c>
      <c r="E234" s="116" t="s">
        <v>271</v>
      </c>
      <c r="F234" s="116" t="s">
        <v>213</v>
      </c>
      <c r="G234" s="662" t="s">
        <v>341</v>
      </c>
      <c r="H234" s="653" t="s">
        <v>638</v>
      </c>
      <c r="I234" s="274"/>
      <c r="J234" s="274"/>
      <c r="K234" s="274"/>
      <c r="L234" s="274"/>
      <c r="M234" s="274"/>
      <c r="N234" s="274"/>
      <c r="O234" s="274"/>
      <c r="P234" s="274"/>
      <c r="Q234" s="124" t="s">
        <v>221</v>
      </c>
      <c r="R234" s="125" t="s">
        <v>211</v>
      </c>
      <c r="S234" s="226" t="s">
        <v>222</v>
      </c>
      <c r="T234" s="124" t="s">
        <v>279</v>
      </c>
      <c r="U234" s="153" t="s">
        <v>230</v>
      </c>
      <c r="V234" s="153" t="s">
        <v>231</v>
      </c>
    </row>
    <row r="235" spans="1:22" x14ac:dyDescent="0.25">
      <c r="A235" s="19" t="s">
        <v>431</v>
      </c>
      <c r="B235" s="13" t="s">
        <v>11</v>
      </c>
      <c r="C235" s="427">
        <v>9</v>
      </c>
      <c r="D235" s="183">
        <v>9</v>
      </c>
      <c r="E235" s="287">
        <v>42203</v>
      </c>
      <c r="F235" s="132" t="s">
        <v>345</v>
      </c>
      <c r="G235" s="133">
        <v>0</v>
      </c>
      <c r="H235" s="4">
        <v>1</v>
      </c>
      <c r="Q235" s="134">
        <v>2</v>
      </c>
      <c r="R235" s="47">
        <v>1</v>
      </c>
      <c r="S235" s="135">
        <v>0.5</v>
      </c>
      <c r="T235" s="156">
        <v>8.5</v>
      </c>
      <c r="U235" s="145">
        <v>9</v>
      </c>
      <c r="V235" s="171">
        <v>0.5</v>
      </c>
    </row>
    <row r="236" spans="1:22" x14ac:dyDescent="0.25">
      <c r="A236" s="7" t="s">
        <v>641</v>
      </c>
      <c r="B236" s="13" t="s">
        <v>642</v>
      </c>
      <c r="C236" s="4" t="s">
        <v>269</v>
      </c>
      <c r="D236" s="131" t="s">
        <v>270</v>
      </c>
      <c r="E236" s="116" t="s">
        <v>271</v>
      </c>
      <c r="F236" s="116" t="s">
        <v>213</v>
      </c>
      <c r="G236" s="612" t="s">
        <v>643</v>
      </c>
      <c r="H236" s="376" t="s">
        <v>644</v>
      </c>
      <c r="I236" s="570" t="s">
        <v>440</v>
      </c>
      <c r="J236" s="329" t="s">
        <v>285</v>
      </c>
      <c r="K236" s="449" t="s">
        <v>288</v>
      </c>
      <c r="L236" s="120" t="s">
        <v>576</v>
      </c>
      <c r="M236" s="116" t="s">
        <v>213</v>
      </c>
      <c r="N236" s="421" t="s">
        <v>445</v>
      </c>
      <c r="O236" s="231" t="s">
        <v>474</v>
      </c>
      <c r="P236" s="315" t="s">
        <v>476</v>
      </c>
      <c r="Q236" s="124" t="s">
        <v>221</v>
      </c>
      <c r="R236" s="125" t="s">
        <v>211</v>
      </c>
      <c r="S236" s="126" t="s">
        <v>222</v>
      </c>
      <c r="T236" s="124" t="s">
        <v>279</v>
      </c>
      <c r="U236" s="272"/>
      <c r="V236" s="272"/>
    </row>
    <row r="237" spans="1:22" x14ac:dyDescent="0.25">
      <c r="A237" s="7" t="s">
        <v>641</v>
      </c>
      <c r="B237" s="13" t="s">
        <v>642</v>
      </c>
      <c r="C237" s="4">
        <v>6</v>
      </c>
      <c r="D237" s="4"/>
      <c r="E237" s="9"/>
      <c r="F237" s="143">
        <v>42140</v>
      </c>
      <c r="G237" s="217">
        <v>0</v>
      </c>
      <c r="H237" s="131">
        <v>-1</v>
      </c>
      <c r="I237" s="131">
        <v>0</v>
      </c>
      <c r="J237" s="131">
        <v>-2</v>
      </c>
      <c r="K237" s="131">
        <v>1</v>
      </c>
      <c r="L237" s="131">
        <v>-1</v>
      </c>
      <c r="M237" s="132" t="s">
        <v>345</v>
      </c>
      <c r="N237" s="4">
        <v>0</v>
      </c>
      <c r="O237" s="4">
        <v>2</v>
      </c>
      <c r="P237" s="4">
        <v>-1</v>
      </c>
      <c r="Q237" s="134">
        <v>8</v>
      </c>
      <c r="R237" s="47">
        <v>-3</v>
      </c>
      <c r="S237" s="135">
        <v>-0.375</v>
      </c>
      <c r="T237" s="136">
        <v>6.375</v>
      </c>
      <c r="U237" s="372"/>
      <c r="V237" s="372"/>
    </row>
    <row r="238" spans="1:22" x14ac:dyDescent="0.25">
      <c r="A238" s="7" t="s">
        <v>641</v>
      </c>
      <c r="B238" s="13" t="s">
        <v>642</v>
      </c>
      <c r="C238" s="4" t="s">
        <v>269</v>
      </c>
      <c r="D238" s="131" t="s">
        <v>270</v>
      </c>
      <c r="E238" s="116" t="s">
        <v>271</v>
      </c>
      <c r="F238" s="116" t="s">
        <v>213</v>
      </c>
      <c r="G238" s="618" t="s">
        <v>477</v>
      </c>
      <c r="H238" s="404" t="s">
        <v>451</v>
      </c>
      <c r="I238" s="266" t="s">
        <v>441</v>
      </c>
      <c r="J238" s="450" t="s">
        <v>448</v>
      </c>
      <c r="K238" s="238" t="s">
        <v>450</v>
      </c>
      <c r="L238" s="450" t="s">
        <v>448</v>
      </c>
      <c r="M238" s="266" t="s">
        <v>452</v>
      </c>
      <c r="N238" s="286" t="s">
        <v>451</v>
      </c>
      <c r="O238" s="396" t="s">
        <v>450</v>
      </c>
      <c r="P238" s="266" t="s">
        <v>441</v>
      </c>
      <c r="Q238" s="124" t="s">
        <v>221</v>
      </c>
      <c r="R238" s="125" t="s">
        <v>211</v>
      </c>
      <c r="S238" s="126" t="s">
        <v>222</v>
      </c>
      <c r="T238" s="124" t="s">
        <v>279</v>
      </c>
      <c r="U238" s="141" t="s">
        <v>230</v>
      </c>
      <c r="V238" s="141" t="s">
        <v>231</v>
      </c>
    </row>
    <row r="239" spans="1:22" x14ac:dyDescent="0.25">
      <c r="A239" s="7" t="s">
        <v>641</v>
      </c>
      <c r="B239" s="13" t="s">
        <v>642</v>
      </c>
      <c r="C239" s="4">
        <v>7</v>
      </c>
      <c r="D239" s="183">
        <v>6.375</v>
      </c>
      <c r="E239" s="287">
        <v>42203</v>
      </c>
      <c r="F239" s="132" t="s">
        <v>351</v>
      </c>
      <c r="G239" s="133">
        <v>2</v>
      </c>
      <c r="H239" s="4">
        <v>2</v>
      </c>
      <c r="I239" s="4">
        <v>-1</v>
      </c>
      <c r="J239" s="4">
        <v>1</v>
      </c>
      <c r="K239" s="4">
        <v>0</v>
      </c>
      <c r="L239" s="4">
        <v>1</v>
      </c>
      <c r="M239" s="4">
        <v>0</v>
      </c>
      <c r="N239" s="4">
        <v>0</v>
      </c>
      <c r="O239" s="4">
        <v>2</v>
      </c>
      <c r="P239" s="4">
        <v>-1</v>
      </c>
      <c r="Q239" s="134">
        <v>10</v>
      </c>
      <c r="R239" s="47">
        <v>6</v>
      </c>
      <c r="S239" s="135">
        <v>0.6</v>
      </c>
      <c r="T239" s="156">
        <v>5.7750000000000004</v>
      </c>
      <c r="U239" s="170">
        <v>6.375</v>
      </c>
      <c r="V239" s="171">
        <v>0.59999999999999964</v>
      </c>
    </row>
    <row r="240" spans="1:22" x14ac:dyDescent="0.25">
      <c r="A240" s="7" t="s">
        <v>641</v>
      </c>
      <c r="B240" s="13" t="s">
        <v>642</v>
      </c>
      <c r="C240" s="4" t="s">
        <v>269</v>
      </c>
      <c r="D240" s="131" t="s">
        <v>270</v>
      </c>
      <c r="E240" s="116" t="s">
        <v>271</v>
      </c>
      <c r="F240" s="116" t="s">
        <v>213</v>
      </c>
      <c r="Q240" s="134"/>
      <c r="R240" s="47"/>
      <c r="S240" s="135"/>
      <c r="T240" s="229"/>
      <c r="U240" s="372"/>
      <c r="V240" s="372"/>
    </row>
    <row r="241" spans="1:22" x14ac:dyDescent="0.25">
      <c r="A241" s="7" t="s">
        <v>641</v>
      </c>
      <c r="B241" s="13" t="s">
        <v>642</v>
      </c>
      <c r="C241" s="427">
        <v>6</v>
      </c>
      <c r="D241" s="183">
        <v>5.7750000000000004</v>
      </c>
      <c r="E241" s="287">
        <v>42226</v>
      </c>
      <c r="F241" s="9"/>
      <c r="Q241" s="134"/>
      <c r="R241" s="47"/>
      <c r="S241" s="135"/>
      <c r="T241" s="229"/>
      <c r="U241" s="558"/>
      <c r="V241" s="558"/>
    </row>
    <row r="242" spans="1:22" x14ac:dyDescent="0.25">
      <c r="A242" s="7" t="s">
        <v>641</v>
      </c>
      <c r="B242" s="13" t="s">
        <v>645</v>
      </c>
      <c r="C242" s="4" t="s">
        <v>269</v>
      </c>
      <c r="D242" s="131" t="s">
        <v>270</v>
      </c>
      <c r="E242" s="116" t="s">
        <v>271</v>
      </c>
      <c r="F242" s="116" t="s">
        <v>213</v>
      </c>
      <c r="G242" s="314" t="s">
        <v>143</v>
      </c>
      <c r="H242" s="258" t="s">
        <v>301</v>
      </c>
      <c r="I242" s="116" t="s">
        <v>213</v>
      </c>
      <c r="J242" s="212" t="s">
        <v>337</v>
      </c>
      <c r="K242" s="267" t="s">
        <v>646</v>
      </c>
      <c r="L242" s="267" t="s">
        <v>545</v>
      </c>
      <c r="M242" s="212" t="s">
        <v>334</v>
      </c>
      <c r="N242" s="116" t="s">
        <v>213</v>
      </c>
      <c r="O242" s="121" t="s">
        <v>339</v>
      </c>
      <c r="P242" s="243" t="s">
        <v>284</v>
      </c>
      <c r="Q242" s="124" t="s">
        <v>221</v>
      </c>
      <c r="R242" s="125" t="s">
        <v>211</v>
      </c>
      <c r="S242" s="126" t="s">
        <v>222</v>
      </c>
      <c r="T242" s="124" t="s">
        <v>279</v>
      </c>
      <c r="U242" s="558"/>
      <c r="V242" s="558"/>
    </row>
    <row r="243" spans="1:22" x14ac:dyDescent="0.25">
      <c r="A243" s="7" t="s">
        <v>641</v>
      </c>
      <c r="B243" s="13" t="s">
        <v>645</v>
      </c>
      <c r="C243" s="4">
        <v>9</v>
      </c>
      <c r="D243" s="4"/>
      <c r="E243" s="9"/>
      <c r="F243" s="260">
        <v>42042</v>
      </c>
      <c r="G243" s="133">
        <v>0</v>
      </c>
      <c r="H243" s="4">
        <v>-1</v>
      </c>
      <c r="I243" s="143">
        <v>42140</v>
      </c>
      <c r="J243" s="4">
        <v>0</v>
      </c>
      <c r="K243" s="4">
        <v>0</v>
      </c>
      <c r="L243" s="4">
        <v>0</v>
      </c>
      <c r="M243" s="4">
        <v>-1</v>
      </c>
      <c r="N243" s="9" t="s">
        <v>280</v>
      </c>
      <c r="O243" s="4">
        <v>0</v>
      </c>
      <c r="P243" s="4">
        <v>-1</v>
      </c>
      <c r="Q243" s="134">
        <v>8</v>
      </c>
      <c r="R243" s="47">
        <v>-3</v>
      </c>
      <c r="S243" s="135">
        <v>-0.375</v>
      </c>
      <c r="T243" s="136">
        <v>9.375</v>
      </c>
      <c r="U243" s="558"/>
      <c r="V243" s="558"/>
    </row>
    <row r="244" spans="1:22" x14ac:dyDescent="0.25">
      <c r="A244" s="7" t="s">
        <v>641</v>
      </c>
      <c r="B244" s="13" t="s">
        <v>645</v>
      </c>
      <c r="C244" s="4" t="s">
        <v>269</v>
      </c>
      <c r="D244" s="131" t="s">
        <v>270</v>
      </c>
      <c r="E244" s="116" t="s">
        <v>271</v>
      </c>
      <c r="F244" s="116" t="s">
        <v>213</v>
      </c>
      <c r="G244" s="663" t="s">
        <v>144</v>
      </c>
      <c r="H244" s="214" t="s">
        <v>138</v>
      </c>
      <c r="I244" s="121" t="s">
        <v>228</v>
      </c>
      <c r="J244" s="214" t="s">
        <v>138</v>
      </c>
      <c r="K244" s="258" t="s">
        <v>143</v>
      </c>
      <c r="L244" s="355" t="s">
        <v>284</v>
      </c>
      <c r="M244" s="116" t="s">
        <v>213</v>
      </c>
      <c r="N244" s="240" t="s">
        <v>348</v>
      </c>
      <c r="O244" s="664" t="s">
        <v>395</v>
      </c>
      <c r="P244" s="491" t="s">
        <v>396</v>
      </c>
      <c r="Q244" s="124" t="s">
        <v>221</v>
      </c>
      <c r="R244" s="125" t="s">
        <v>211</v>
      </c>
      <c r="S244" s="126" t="s">
        <v>222</v>
      </c>
      <c r="T244" s="124" t="s">
        <v>279</v>
      </c>
      <c r="U244" s="558"/>
      <c r="V244" s="558"/>
    </row>
    <row r="245" spans="1:22" x14ac:dyDescent="0.25">
      <c r="A245" s="7" t="s">
        <v>641</v>
      </c>
      <c r="B245" s="13" t="s">
        <v>645</v>
      </c>
      <c r="C245" s="4">
        <v>9</v>
      </c>
      <c r="D245" s="183">
        <v>9.375</v>
      </c>
      <c r="E245" s="287">
        <v>42182</v>
      </c>
      <c r="F245" s="9" t="s">
        <v>280</v>
      </c>
      <c r="G245" s="133">
        <v>-1</v>
      </c>
      <c r="H245" s="4">
        <v>-1</v>
      </c>
      <c r="I245" s="4">
        <v>1</v>
      </c>
      <c r="J245" s="4">
        <v>-1</v>
      </c>
      <c r="K245" s="4">
        <v>0</v>
      </c>
      <c r="L245" s="4">
        <v>1</v>
      </c>
      <c r="M245" s="132" t="s">
        <v>345</v>
      </c>
      <c r="N245" s="4">
        <v>1</v>
      </c>
      <c r="O245" s="47">
        <v>0</v>
      </c>
      <c r="P245" s="4">
        <v>3</v>
      </c>
      <c r="Q245" s="134">
        <v>9</v>
      </c>
      <c r="R245" s="47">
        <v>3</v>
      </c>
      <c r="S245" s="135">
        <v>0.33333333333333331</v>
      </c>
      <c r="T245" s="229">
        <v>9.0416666666666661</v>
      </c>
      <c r="U245" s="558"/>
      <c r="V245" s="558"/>
    </row>
    <row r="246" spans="1:22" x14ac:dyDescent="0.25">
      <c r="A246" s="7" t="s">
        <v>641</v>
      </c>
      <c r="B246" s="13" t="s">
        <v>645</v>
      </c>
      <c r="C246" s="4" t="s">
        <v>269</v>
      </c>
      <c r="D246" s="131" t="s">
        <v>270</v>
      </c>
      <c r="E246" s="116" t="s">
        <v>271</v>
      </c>
      <c r="F246" s="116" t="s">
        <v>213</v>
      </c>
      <c r="G246" s="224" t="s">
        <v>647</v>
      </c>
      <c r="H246" s="240" t="s">
        <v>348</v>
      </c>
      <c r="I246" s="665" t="s">
        <v>395</v>
      </c>
      <c r="J246" s="491" t="s">
        <v>396</v>
      </c>
      <c r="K246" s="207" t="s">
        <v>647</v>
      </c>
      <c r="L246" s="116" t="s">
        <v>213</v>
      </c>
      <c r="M246" s="233" t="s">
        <v>348</v>
      </c>
      <c r="N246" s="477" t="s">
        <v>526</v>
      </c>
      <c r="O246" s="324" t="s">
        <v>342</v>
      </c>
      <c r="P246" s="323" t="s">
        <v>352</v>
      </c>
      <c r="Q246" s="124" t="s">
        <v>221</v>
      </c>
      <c r="R246" s="125" t="s">
        <v>211</v>
      </c>
      <c r="S246" s="126" t="s">
        <v>222</v>
      </c>
      <c r="T246" s="124" t="s">
        <v>279</v>
      </c>
      <c r="U246" s="372"/>
      <c r="V246" s="372"/>
    </row>
    <row r="247" spans="1:22" x14ac:dyDescent="0.25">
      <c r="A247" s="7" t="s">
        <v>641</v>
      </c>
      <c r="B247" s="13" t="s">
        <v>645</v>
      </c>
      <c r="C247" s="4">
        <v>9</v>
      </c>
      <c r="D247" s="183">
        <v>9.0416666666666661</v>
      </c>
      <c r="E247" s="287">
        <v>42184</v>
      </c>
      <c r="F247" s="132" t="s">
        <v>345</v>
      </c>
      <c r="G247" s="133">
        <v>-1</v>
      </c>
      <c r="H247" s="4">
        <v>0</v>
      </c>
      <c r="I247" s="47">
        <v>1</v>
      </c>
      <c r="J247" s="4">
        <v>3</v>
      </c>
      <c r="K247" s="4">
        <v>-1</v>
      </c>
      <c r="L247" s="132" t="s">
        <v>351</v>
      </c>
      <c r="M247" s="4">
        <v>1</v>
      </c>
      <c r="N247" s="4">
        <v>-1</v>
      </c>
      <c r="O247" s="4">
        <v>3</v>
      </c>
      <c r="P247" s="4">
        <v>0</v>
      </c>
      <c r="Q247" s="134">
        <v>9</v>
      </c>
      <c r="R247" s="47">
        <v>3</v>
      </c>
      <c r="S247" s="135">
        <v>0.33333333333333331</v>
      </c>
      <c r="T247" s="229">
        <v>8.7083333333333321</v>
      </c>
      <c r="U247" s="372"/>
      <c r="V247" s="372"/>
    </row>
    <row r="248" spans="1:22" x14ac:dyDescent="0.25">
      <c r="A248" s="7" t="s">
        <v>641</v>
      </c>
      <c r="B248" s="13" t="s">
        <v>645</v>
      </c>
      <c r="C248" s="4" t="s">
        <v>269</v>
      </c>
      <c r="D248" s="131" t="s">
        <v>270</v>
      </c>
      <c r="E248" s="116" t="s">
        <v>271</v>
      </c>
      <c r="F248" s="116" t="s">
        <v>213</v>
      </c>
      <c r="G248" s="666" t="s">
        <v>346</v>
      </c>
      <c r="H248" s="116" t="s">
        <v>295</v>
      </c>
      <c r="I248" s="620" t="s">
        <v>290</v>
      </c>
      <c r="J248" s="449" t="s">
        <v>648</v>
      </c>
      <c r="K248" s="471" t="s">
        <v>649</v>
      </c>
      <c r="L248" s="471" t="s">
        <v>478</v>
      </c>
      <c r="M248" s="620" t="s">
        <v>329</v>
      </c>
      <c r="N248" s="471" t="s">
        <v>432</v>
      </c>
      <c r="O248" s="443"/>
      <c r="P248" s="197"/>
      <c r="Q248" s="124" t="s">
        <v>221</v>
      </c>
      <c r="R248" s="125" t="s">
        <v>211</v>
      </c>
      <c r="S248" s="126" t="s">
        <v>222</v>
      </c>
      <c r="T248" s="124" t="s">
        <v>279</v>
      </c>
      <c r="U248" s="153" t="s">
        <v>230</v>
      </c>
      <c r="V248" s="153" t="s">
        <v>231</v>
      </c>
    </row>
    <row r="249" spans="1:22" x14ac:dyDescent="0.25">
      <c r="A249" s="7" t="s">
        <v>641</v>
      </c>
      <c r="B249" s="13" t="s">
        <v>645</v>
      </c>
      <c r="C249" s="427">
        <v>9</v>
      </c>
      <c r="D249" s="183">
        <v>8.7083333333333321</v>
      </c>
      <c r="E249" s="287">
        <v>42226</v>
      </c>
      <c r="F249" s="132" t="s">
        <v>351</v>
      </c>
      <c r="G249" s="133">
        <v>0</v>
      </c>
      <c r="H249" s="132" t="s">
        <v>436</v>
      </c>
      <c r="I249" s="47">
        <v>0</v>
      </c>
      <c r="J249" s="47">
        <v>3</v>
      </c>
      <c r="K249" s="47">
        <v>0</v>
      </c>
      <c r="L249" s="47">
        <v>0</v>
      </c>
      <c r="M249" s="47">
        <v>0</v>
      </c>
      <c r="N249" s="47">
        <v>0</v>
      </c>
      <c r="O249" s="443"/>
      <c r="P249" s="197"/>
      <c r="Q249" s="134">
        <v>7</v>
      </c>
      <c r="R249" s="47">
        <v>3</v>
      </c>
      <c r="S249" s="135">
        <v>0.42857142857142855</v>
      </c>
      <c r="T249" s="156">
        <v>8.2797619047619033</v>
      </c>
      <c r="U249" s="170">
        <v>9.375</v>
      </c>
      <c r="V249" s="171">
        <v>1.0952380952380967</v>
      </c>
    </row>
    <row r="250" spans="1:22" x14ac:dyDescent="0.25">
      <c r="A250" s="7" t="s">
        <v>650</v>
      </c>
      <c r="B250" s="11" t="s">
        <v>651</v>
      </c>
      <c r="C250" s="4" t="s">
        <v>269</v>
      </c>
      <c r="D250" s="131" t="s">
        <v>270</v>
      </c>
      <c r="E250" s="116" t="s">
        <v>271</v>
      </c>
      <c r="F250" s="116" t="s">
        <v>213</v>
      </c>
      <c r="G250" s="573" t="s">
        <v>417</v>
      </c>
      <c r="H250" s="333" t="s">
        <v>652</v>
      </c>
      <c r="I250" s="450" t="s">
        <v>581</v>
      </c>
      <c r="J250" s="116" t="s">
        <v>560</v>
      </c>
      <c r="K250" s="652" t="s">
        <v>121</v>
      </c>
      <c r="L250" s="581" t="s">
        <v>583</v>
      </c>
      <c r="M250" s="581" t="s">
        <v>607</v>
      </c>
      <c r="N250" s="601" t="s">
        <v>591</v>
      </c>
      <c r="O250" s="274"/>
      <c r="P250" s="274"/>
      <c r="Q250" s="305" t="s">
        <v>221</v>
      </c>
      <c r="R250" s="7" t="s">
        <v>211</v>
      </c>
      <c r="S250" s="306" t="s">
        <v>222</v>
      </c>
      <c r="T250" s="124" t="s">
        <v>279</v>
      </c>
      <c r="U250" s="141" t="s">
        <v>230</v>
      </c>
      <c r="V250" s="141" t="s">
        <v>231</v>
      </c>
    </row>
    <row r="251" spans="1:22" x14ac:dyDescent="0.25">
      <c r="A251" s="7" t="s">
        <v>650</v>
      </c>
      <c r="B251" s="11" t="s">
        <v>651</v>
      </c>
      <c r="C251" s="4">
        <v>6</v>
      </c>
      <c r="D251" s="4"/>
      <c r="E251" s="128"/>
      <c r="F251" s="9" t="s">
        <v>420</v>
      </c>
      <c r="G251" s="220">
        <v>0</v>
      </c>
      <c r="H251" s="220">
        <v>-1</v>
      </c>
      <c r="I251" s="220">
        <v>1</v>
      </c>
      <c r="J251" s="143" t="s">
        <v>562</v>
      </c>
      <c r="K251" s="4">
        <v>0</v>
      </c>
      <c r="L251" s="4">
        <v>-1</v>
      </c>
      <c r="M251" s="4">
        <v>-1</v>
      </c>
      <c r="N251" s="4">
        <v>1</v>
      </c>
      <c r="O251" s="274"/>
      <c r="P251" s="274"/>
      <c r="Q251" s="415">
        <v>7</v>
      </c>
      <c r="R251" s="45">
        <f>+G251+H251+I251+K251+L251+M251+N251</f>
        <v>-1</v>
      </c>
      <c r="S251" s="308">
        <f>+R251/Q251</f>
        <v>-0.14285714285714285</v>
      </c>
      <c r="T251" s="667">
        <f>+C251-S251</f>
        <v>6.1428571428571432</v>
      </c>
      <c r="U251" s="423">
        <v>6</v>
      </c>
      <c r="V251" s="146">
        <f>+U251-T251</f>
        <v>-0.14285714285714324</v>
      </c>
    </row>
    <row r="252" spans="1:22" x14ac:dyDescent="0.25">
      <c r="A252" s="10" t="s">
        <v>12</v>
      </c>
      <c r="B252" s="13" t="s">
        <v>13</v>
      </c>
      <c r="C252" s="4" t="s">
        <v>269</v>
      </c>
      <c r="D252" s="131" t="s">
        <v>270</v>
      </c>
      <c r="E252" s="116" t="s">
        <v>271</v>
      </c>
      <c r="F252" s="116" t="s">
        <v>213</v>
      </c>
      <c r="G252" s="417" t="s">
        <v>302</v>
      </c>
      <c r="H252" s="418" t="s">
        <v>119</v>
      </c>
      <c r="I252" s="419" t="s">
        <v>437</v>
      </c>
      <c r="J252" s="376" t="s">
        <v>438</v>
      </c>
      <c r="K252" s="381" t="s">
        <v>439</v>
      </c>
      <c r="L252" s="116" t="s">
        <v>213</v>
      </c>
      <c r="M252" s="279" t="s">
        <v>288</v>
      </c>
      <c r="N252" s="368" t="s">
        <v>372</v>
      </c>
      <c r="O252" s="420" t="s">
        <v>302</v>
      </c>
      <c r="P252" s="421" t="s">
        <v>440</v>
      </c>
      <c r="Q252" s="124" t="s">
        <v>221</v>
      </c>
      <c r="R252" s="125" t="s">
        <v>211</v>
      </c>
      <c r="S252" s="126" t="s">
        <v>222</v>
      </c>
      <c r="T252" s="124" t="s">
        <v>279</v>
      </c>
      <c r="U252" s="141" t="s">
        <v>230</v>
      </c>
      <c r="V252" s="141" t="s">
        <v>231</v>
      </c>
    </row>
    <row r="253" spans="1:22" x14ac:dyDescent="0.25">
      <c r="A253" s="10" t="s">
        <v>12</v>
      </c>
      <c r="B253" s="13" t="s">
        <v>13</v>
      </c>
      <c r="C253" s="4">
        <v>7</v>
      </c>
      <c r="D253" s="4"/>
      <c r="E253" s="116"/>
      <c r="F253" s="128" t="s">
        <v>224</v>
      </c>
      <c r="G253" s="129">
        <v>1</v>
      </c>
      <c r="H253" s="130">
        <v>-1</v>
      </c>
      <c r="I253" s="130">
        <v>1</v>
      </c>
      <c r="J253" s="130">
        <v>0</v>
      </c>
      <c r="K253" s="130">
        <v>1</v>
      </c>
      <c r="L253" s="132" t="s">
        <v>398</v>
      </c>
      <c r="M253" s="169">
        <v>-2</v>
      </c>
      <c r="N253" s="169">
        <v>0</v>
      </c>
      <c r="O253" s="169">
        <v>0</v>
      </c>
      <c r="P253" s="169">
        <v>0</v>
      </c>
      <c r="Q253" s="134">
        <v>9</v>
      </c>
      <c r="R253" s="47">
        <v>0</v>
      </c>
      <c r="S253" s="135">
        <v>0</v>
      </c>
      <c r="T253" s="422">
        <v>7</v>
      </c>
      <c r="U253" s="423">
        <v>7</v>
      </c>
      <c r="V253" s="146">
        <v>0</v>
      </c>
    </row>
    <row r="254" spans="1:22" x14ac:dyDescent="0.25">
      <c r="A254" s="10" t="s">
        <v>12</v>
      </c>
      <c r="B254" s="13" t="s">
        <v>13</v>
      </c>
      <c r="C254" s="4" t="s">
        <v>269</v>
      </c>
      <c r="D254" s="131" t="s">
        <v>270</v>
      </c>
      <c r="E254" s="116" t="s">
        <v>271</v>
      </c>
      <c r="F254" s="116" t="s">
        <v>213</v>
      </c>
      <c r="G254" s="424" t="s">
        <v>285</v>
      </c>
      <c r="H254" s="232" t="s">
        <v>288</v>
      </c>
      <c r="I254" s="425" t="s">
        <v>372</v>
      </c>
      <c r="J254" s="420" t="s">
        <v>302</v>
      </c>
      <c r="K254" s="421" t="s">
        <v>440</v>
      </c>
      <c r="L254" s="426" t="s">
        <v>285</v>
      </c>
      <c r="Q254" s="124" t="s">
        <v>221</v>
      </c>
      <c r="R254" s="125" t="s">
        <v>211</v>
      </c>
      <c r="S254" s="126" t="s">
        <v>222</v>
      </c>
      <c r="T254" s="124" t="s">
        <v>279</v>
      </c>
      <c r="U254" s="141" t="s">
        <v>230</v>
      </c>
      <c r="V254" s="141" t="s">
        <v>231</v>
      </c>
    </row>
    <row r="255" spans="1:22" x14ac:dyDescent="0.25">
      <c r="A255" s="10" t="s">
        <v>12</v>
      </c>
      <c r="B255" s="13" t="s">
        <v>13</v>
      </c>
      <c r="C255" s="427">
        <v>7</v>
      </c>
      <c r="D255" s="183">
        <v>7</v>
      </c>
      <c r="E255" s="287">
        <v>42287</v>
      </c>
      <c r="F255" s="132" t="s">
        <v>398</v>
      </c>
      <c r="G255" s="428">
        <v>2</v>
      </c>
      <c r="H255" s="169">
        <v>0</v>
      </c>
      <c r="I255" s="169">
        <v>0</v>
      </c>
      <c r="J255" s="169">
        <v>0</v>
      </c>
      <c r="K255" s="169">
        <v>0</v>
      </c>
      <c r="L255" s="169">
        <v>0</v>
      </c>
      <c r="Q255" s="134">
        <v>6</v>
      </c>
      <c r="R255" s="47">
        <v>2</v>
      </c>
      <c r="S255" s="135">
        <v>0.33333333333333331</v>
      </c>
      <c r="T255" s="156">
        <v>6.666666666666667</v>
      </c>
      <c r="U255" s="145">
        <v>7</v>
      </c>
      <c r="V255" s="171">
        <v>0.33333333333333304</v>
      </c>
    </row>
    <row r="256" spans="1:22" x14ac:dyDescent="0.25">
      <c r="A256" s="21" t="s">
        <v>12</v>
      </c>
      <c r="B256" s="11" t="s">
        <v>653</v>
      </c>
      <c r="C256" s="4" t="s">
        <v>269</v>
      </c>
      <c r="D256" s="131" t="s">
        <v>270</v>
      </c>
      <c r="E256" s="116" t="s">
        <v>271</v>
      </c>
      <c r="F256" s="116" t="s">
        <v>213</v>
      </c>
      <c r="G256" s="668" t="s">
        <v>573</v>
      </c>
      <c r="H256" s="669" t="s">
        <v>290</v>
      </c>
      <c r="I256" s="116" t="s">
        <v>213</v>
      </c>
      <c r="J256" s="302" t="s">
        <v>123</v>
      </c>
      <c r="K256" s="381" t="s">
        <v>439</v>
      </c>
      <c r="L256" s="238" t="s">
        <v>388</v>
      </c>
      <c r="M256" s="376" t="s">
        <v>438</v>
      </c>
      <c r="N256" s="381" t="s">
        <v>439</v>
      </c>
      <c r="Q256" s="124" t="s">
        <v>221</v>
      </c>
      <c r="R256" s="125" t="s">
        <v>211</v>
      </c>
      <c r="S256" s="226" t="s">
        <v>222</v>
      </c>
      <c r="T256" s="124" t="s">
        <v>279</v>
      </c>
      <c r="U256" s="141" t="s">
        <v>230</v>
      </c>
      <c r="V256" s="141" t="s">
        <v>231</v>
      </c>
    </row>
    <row r="257" spans="1:22" x14ac:dyDescent="0.25">
      <c r="A257" s="21" t="s">
        <v>12</v>
      </c>
      <c r="B257" s="11" t="s">
        <v>653</v>
      </c>
      <c r="C257" s="4">
        <v>7</v>
      </c>
      <c r="D257" s="4"/>
      <c r="E257" s="116"/>
      <c r="F257" s="203">
        <v>42014</v>
      </c>
      <c r="G257" s="217">
        <v>1</v>
      </c>
      <c r="H257" s="131">
        <v>0</v>
      </c>
      <c r="I257" s="128" t="s">
        <v>224</v>
      </c>
      <c r="J257" s="130">
        <v>-1</v>
      </c>
      <c r="K257" s="130">
        <v>1</v>
      </c>
      <c r="L257" s="130">
        <v>0</v>
      </c>
      <c r="M257" s="130">
        <v>0</v>
      </c>
      <c r="N257" s="130">
        <v>1</v>
      </c>
      <c r="Q257" s="134">
        <v>7</v>
      </c>
      <c r="R257" s="47">
        <v>2</v>
      </c>
      <c r="S257" s="135">
        <v>0.2857142857142857</v>
      </c>
      <c r="T257" s="497">
        <v>6.7142857142857144</v>
      </c>
      <c r="U257" s="423">
        <v>7</v>
      </c>
      <c r="V257" s="146">
        <v>0.28571428571428559</v>
      </c>
    </row>
    <row r="258" spans="1:22" x14ac:dyDescent="0.25">
      <c r="A258" s="14" t="s">
        <v>14</v>
      </c>
      <c r="B258" s="13" t="s">
        <v>15</v>
      </c>
      <c r="C258" s="4" t="s">
        <v>269</v>
      </c>
      <c r="D258" s="131" t="s">
        <v>270</v>
      </c>
      <c r="E258" s="116" t="s">
        <v>271</v>
      </c>
      <c r="F258" s="116" t="s">
        <v>213</v>
      </c>
      <c r="G258" s="117" t="s">
        <v>214</v>
      </c>
      <c r="H258" s="118" t="s">
        <v>215</v>
      </c>
      <c r="I258" s="18" t="s">
        <v>216</v>
      </c>
      <c r="J258" s="119" t="s">
        <v>214</v>
      </c>
      <c r="K258" s="118" t="s">
        <v>215</v>
      </c>
      <c r="L258" s="120" t="s">
        <v>217</v>
      </c>
      <c r="M258" s="116" t="s">
        <v>213</v>
      </c>
      <c r="N258" s="121" t="s">
        <v>218</v>
      </c>
      <c r="O258" s="122" t="s">
        <v>219</v>
      </c>
      <c r="P258" s="123" t="s">
        <v>220</v>
      </c>
      <c r="Q258" s="124" t="s">
        <v>221</v>
      </c>
      <c r="R258" s="125" t="s">
        <v>211</v>
      </c>
      <c r="S258" s="126" t="s">
        <v>222</v>
      </c>
      <c r="T258" s="124" t="s">
        <v>279</v>
      </c>
      <c r="U258" s="26"/>
      <c r="V258" s="26"/>
    </row>
    <row r="259" spans="1:22" x14ac:dyDescent="0.25">
      <c r="A259" s="14" t="s">
        <v>14</v>
      </c>
      <c r="B259" s="13" t="s">
        <v>15</v>
      </c>
      <c r="C259" s="4">
        <v>10</v>
      </c>
      <c r="D259" s="4"/>
      <c r="E259" s="116"/>
      <c r="F259" s="128" t="s">
        <v>224</v>
      </c>
      <c r="G259" s="129">
        <v>1</v>
      </c>
      <c r="H259" s="130">
        <v>0</v>
      </c>
      <c r="I259" s="131" t="s">
        <v>225</v>
      </c>
      <c r="J259" s="131">
        <v>1</v>
      </c>
      <c r="K259" s="130">
        <v>0</v>
      </c>
      <c r="L259" s="130">
        <v>0</v>
      </c>
      <c r="M259" s="132" t="s">
        <v>226</v>
      </c>
      <c r="N259" s="4">
        <v>1</v>
      </c>
      <c r="O259" s="4">
        <v>0</v>
      </c>
      <c r="P259" s="133">
        <v>1</v>
      </c>
      <c r="Q259" s="134">
        <v>8</v>
      </c>
      <c r="R259" s="47">
        <v>4</v>
      </c>
      <c r="S259" s="135">
        <v>0.5</v>
      </c>
      <c r="T259" s="136">
        <v>9.5</v>
      </c>
      <c r="U259" s="26"/>
      <c r="V259" s="26"/>
    </row>
    <row r="260" spans="1:22" x14ac:dyDescent="0.25">
      <c r="A260" s="14" t="s">
        <v>14</v>
      </c>
      <c r="B260" s="13" t="s">
        <v>15</v>
      </c>
      <c r="C260" s="4" t="s">
        <v>269</v>
      </c>
      <c r="D260" s="131" t="s">
        <v>270</v>
      </c>
      <c r="E260" s="116" t="s">
        <v>271</v>
      </c>
      <c r="F260" s="116" t="s">
        <v>213</v>
      </c>
      <c r="G260" s="137" t="s">
        <v>227</v>
      </c>
      <c r="H260" s="138" t="s">
        <v>228</v>
      </c>
      <c r="I260" s="139" t="s">
        <v>70</v>
      </c>
      <c r="J260" s="140" t="s">
        <v>229</v>
      </c>
      <c r="Q260" s="124" t="s">
        <v>221</v>
      </c>
      <c r="R260" s="125" t="s">
        <v>211</v>
      </c>
      <c r="S260" s="126" t="s">
        <v>222</v>
      </c>
      <c r="T260" s="124" t="s">
        <v>279</v>
      </c>
      <c r="U260" s="141" t="s">
        <v>230</v>
      </c>
      <c r="V260" s="141" t="s">
        <v>231</v>
      </c>
    </row>
    <row r="261" spans="1:22" x14ac:dyDescent="0.25">
      <c r="A261" s="14" t="s">
        <v>14</v>
      </c>
      <c r="B261" s="13" t="s">
        <v>15</v>
      </c>
      <c r="C261" s="4">
        <v>10</v>
      </c>
      <c r="D261" s="142">
        <v>9.5</v>
      </c>
      <c r="E261" s="143">
        <v>42450</v>
      </c>
      <c r="F261" s="132" t="s">
        <v>226</v>
      </c>
      <c r="G261" s="4">
        <v>2</v>
      </c>
      <c r="H261" s="4">
        <v>0</v>
      </c>
      <c r="I261" s="4">
        <v>2</v>
      </c>
      <c r="J261" s="4">
        <v>3</v>
      </c>
      <c r="Q261" s="134">
        <v>4</v>
      </c>
      <c r="R261" s="47">
        <v>7</v>
      </c>
      <c r="S261" s="135">
        <v>1.75</v>
      </c>
      <c r="T261" s="144">
        <v>7.75</v>
      </c>
      <c r="U261" s="145">
        <v>9.5</v>
      </c>
      <c r="V261" s="146">
        <v>1.75</v>
      </c>
    </row>
    <row r="262" spans="1:22" x14ac:dyDescent="0.25">
      <c r="A262" s="506" t="s">
        <v>419</v>
      </c>
      <c r="B262" s="13" t="s">
        <v>654</v>
      </c>
      <c r="C262" s="4" t="s">
        <v>269</v>
      </c>
      <c r="D262" s="131" t="s">
        <v>270</v>
      </c>
      <c r="E262" s="116" t="s">
        <v>271</v>
      </c>
      <c r="F262" s="116" t="s">
        <v>213</v>
      </c>
      <c r="G262" s="166" t="s">
        <v>538</v>
      </c>
      <c r="H262" s="151" t="s">
        <v>67</v>
      </c>
      <c r="I262" s="151" t="s">
        <v>241</v>
      </c>
      <c r="J262" s="165" t="s">
        <v>243</v>
      </c>
      <c r="K262" s="271" t="s">
        <v>140</v>
      </c>
      <c r="L262" s="138" t="s">
        <v>228</v>
      </c>
      <c r="Q262" s="124" t="s">
        <v>221</v>
      </c>
      <c r="R262" s="125" t="s">
        <v>211</v>
      </c>
      <c r="S262" s="126" t="s">
        <v>222</v>
      </c>
      <c r="T262" s="124" t="s">
        <v>279</v>
      </c>
      <c r="U262" s="141" t="s">
        <v>230</v>
      </c>
      <c r="V262" s="141" t="s">
        <v>231</v>
      </c>
    </row>
    <row r="263" spans="1:22" x14ac:dyDescent="0.25">
      <c r="A263" s="506" t="s">
        <v>419</v>
      </c>
      <c r="B263" s="13" t="s">
        <v>654</v>
      </c>
      <c r="C263" s="4">
        <v>9</v>
      </c>
      <c r="D263" s="4"/>
      <c r="E263" s="4"/>
      <c r="F263" s="132">
        <v>42476</v>
      </c>
      <c r="G263" s="4">
        <v>0</v>
      </c>
      <c r="H263" s="4">
        <v>1</v>
      </c>
      <c r="I263" s="4">
        <v>2</v>
      </c>
      <c r="J263" s="4">
        <v>1</v>
      </c>
      <c r="K263" s="4">
        <v>2</v>
      </c>
      <c r="L263" s="4">
        <v>-1</v>
      </c>
      <c r="Q263" s="593">
        <v>6</v>
      </c>
      <c r="R263" s="593">
        <v>5</v>
      </c>
      <c r="S263" s="670">
        <f>+R263/Q263</f>
        <v>0.83333333333333337</v>
      </c>
      <c r="T263" s="659">
        <f>+C263-S263</f>
        <v>8.1666666666666661</v>
      </c>
      <c r="U263" s="671">
        <v>9</v>
      </c>
      <c r="V263" s="146">
        <f>+U263-T263</f>
        <v>0.83333333333333393</v>
      </c>
    </row>
    <row r="264" spans="1:22" x14ac:dyDescent="0.25">
      <c r="A264" s="10" t="s">
        <v>419</v>
      </c>
      <c r="B264" s="11" t="s">
        <v>655</v>
      </c>
      <c r="C264" s="4" t="s">
        <v>269</v>
      </c>
      <c r="D264" s="131" t="s">
        <v>270</v>
      </c>
      <c r="E264" s="116" t="s">
        <v>271</v>
      </c>
      <c r="F264" s="116" t="s">
        <v>213</v>
      </c>
      <c r="G264" s="672" t="s">
        <v>400</v>
      </c>
      <c r="H264" s="251" t="s">
        <v>399</v>
      </c>
      <c r="I264" s="544" t="s">
        <v>371</v>
      </c>
      <c r="J264" s="116" t="s">
        <v>213</v>
      </c>
      <c r="K264" s="265" t="s">
        <v>216</v>
      </c>
      <c r="L264" s="212" t="s">
        <v>404</v>
      </c>
      <c r="M264" s="265" t="s">
        <v>555</v>
      </c>
      <c r="N264" s="584" t="s">
        <v>402</v>
      </c>
      <c r="O264" s="116" t="s">
        <v>213</v>
      </c>
      <c r="P264" s="263" t="s">
        <v>400</v>
      </c>
      <c r="Q264" s="124" t="s">
        <v>221</v>
      </c>
      <c r="R264" s="125" t="s">
        <v>211</v>
      </c>
      <c r="S264" s="126" t="s">
        <v>222</v>
      </c>
      <c r="T264" s="124" t="s">
        <v>279</v>
      </c>
      <c r="U264" s="26"/>
      <c r="V264" s="26"/>
    </row>
    <row r="265" spans="1:22" x14ac:dyDescent="0.25">
      <c r="A265" s="10" t="s">
        <v>419</v>
      </c>
      <c r="B265" s="11" t="s">
        <v>655</v>
      </c>
      <c r="C265" s="250">
        <v>7</v>
      </c>
      <c r="D265" s="4"/>
      <c r="E265" s="131"/>
      <c r="F265" s="203">
        <v>42014</v>
      </c>
      <c r="G265" s="515">
        <v>-1</v>
      </c>
      <c r="H265" s="134">
        <v>0</v>
      </c>
      <c r="I265" s="131">
        <v>1</v>
      </c>
      <c r="J265" s="203">
        <v>41663</v>
      </c>
      <c r="K265" s="134">
        <v>1</v>
      </c>
      <c r="L265" s="134">
        <v>0</v>
      </c>
      <c r="M265" s="131">
        <v>1</v>
      </c>
      <c r="N265" s="586">
        <v>1</v>
      </c>
      <c r="O265" s="143">
        <v>42056</v>
      </c>
      <c r="P265" s="130">
        <v>-1</v>
      </c>
      <c r="Q265" s="134">
        <v>8</v>
      </c>
      <c r="R265" s="47">
        <v>2</v>
      </c>
      <c r="S265" s="135">
        <v>0.25</v>
      </c>
      <c r="T265" s="136">
        <v>6.75</v>
      </c>
      <c r="U265" s="558"/>
      <c r="V265" s="558"/>
    </row>
    <row r="266" spans="1:22" x14ac:dyDescent="0.25">
      <c r="A266" s="10" t="s">
        <v>419</v>
      </c>
      <c r="B266" s="11" t="s">
        <v>655</v>
      </c>
      <c r="C266" s="4" t="s">
        <v>269</v>
      </c>
      <c r="D266" s="131" t="s">
        <v>270</v>
      </c>
      <c r="E266" s="116" t="s">
        <v>271</v>
      </c>
      <c r="F266" s="116" t="s">
        <v>213</v>
      </c>
      <c r="G266" s="673" t="s">
        <v>556</v>
      </c>
      <c r="H266" s="340" t="s">
        <v>312</v>
      </c>
      <c r="I266" s="116" t="s">
        <v>213</v>
      </c>
      <c r="J266" s="233" t="s">
        <v>137</v>
      </c>
      <c r="K266" s="149" t="s">
        <v>251</v>
      </c>
      <c r="L266" s="118" t="s">
        <v>245</v>
      </c>
      <c r="M266" s="674" t="s">
        <v>656</v>
      </c>
      <c r="N266" s="346" t="s">
        <v>273</v>
      </c>
      <c r="O266" s="212" t="s">
        <v>325</v>
      </c>
      <c r="P266" s="345" t="s">
        <v>331</v>
      </c>
      <c r="Q266" s="124" t="s">
        <v>221</v>
      </c>
      <c r="R266" s="125" t="s">
        <v>211</v>
      </c>
      <c r="S266" s="126" t="s">
        <v>222</v>
      </c>
      <c r="T266" s="124" t="s">
        <v>279</v>
      </c>
      <c r="U266" s="558"/>
      <c r="V266" s="558"/>
    </row>
    <row r="267" spans="1:22" x14ac:dyDescent="0.25">
      <c r="A267" s="10" t="s">
        <v>419</v>
      </c>
      <c r="B267" s="11" t="s">
        <v>655</v>
      </c>
      <c r="C267" s="250">
        <v>7</v>
      </c>
      <c r="D267" s="183">
        <v>6.75</v>
      </c>
      <c r="E267" s="675">
        <v>42056</v>
      </c>
      <c r="F267" s="143">
        <v>42056</v>
      </c>
      <c r="G267" s="129">
        <v>2</v>
      </c>
      <c r="H267" s="130">
        <v>0</v>
      </c>
      <c r="I267" s="128" t="s">
        <v>224</v>
      </c>
      <c r="J267" s="130">
        <v>1</v>
      </c>
      <c r="K267" s="130">
        <v>-2</v>
      </c>
      <c r="L267" s="130">
        <v>-1</v>
      </c>
      <c r="M267" s="130">
        <v>-1</v>
      </c>
      <c r="N267" s="130">
        <v>-1</v>
      </c>
      <c r="O267" s="130">
        <v>-1</v>
      </c>
      <c r="P267" s="130">
        <v>0</v>
      </c>
      <c r="Q267" s="134">
        <v>9</v>
      </c>
      <c r="R267" s="47">
        <v>-3</v>
      </c>
      <c r="S267" s="135">
        <v>-0.33333333333333331</v>
      </c>
      <c r="T267" s="229">
        <v>7.083333333333333</v>
      </c>
      <c r="U267" s="558"/>
      <c r="V267" s="558"/>
    </row>
    <row r="268" spans="1:22" x14ac:dyDescent="0.25">
      <c r="A268" s="10" t="s">
        <v>419</v>
      </c>
      <c r="B268" s="11" t="s">
        <v>655</v>
      </c>
      <c r="C268" s="4" t="s">
        <v>269</v>
      </c>
      <c r="D268" s="131" t="s">
        <v>270</v>
      </c>
      <c r="E268" s="116" t="s">
        <v>271</v>
      </c>
      <c r="F268" s="116" t="s">
        <v>213</v>
      </c>
      <c r="G268" s="543" t="s">
        <v>370</v>
      </c>
      <c r="H268" s="116" t="s">
        <v>213</v>
      </c>
      <c r="I268" s="221" t="s">
        <v>657</v>
      </c>
      <c r="J268" s="216" t="s">
        <v>406</v>
      </c>
      <c r="K268" s="315" t="s">
        <v>590</v>
      </c>
      <c r="L268" s="121" t="s">
        <v>307</v>
      </c>
      <c r="M268" s="352" t="s">
        <v>320</v>
      </c>
      <c r="N268" s="216" t="s">
        <v>245</v>
      </c>
      <c r="O268" s="116" t="s">
        <v>658</v>
      </c>
      <c r="P268" s="304" t="s">
        <v>564</v>
      </c>
      <c r="Q268" s="124" t="s">
        <v>221</v>
      </c>
      <c r="R268" s="125" t="s">
        <v>211</v>
      </c>
      <c r="S268" s="126" t="s">
        <v>222</v>
      </c>
      <c r="T268" s="124" t="s">
        <v>279</v>
      </c>
      <c r="U268" s="141"/>
      <c r="V268" s="141"/>
    </row>
    <row r="269" spans="1:22" x14ac:dyDescent="0.25">
      <c r="A269" s="10" t="s">
        <v>419</v>
      </c>
      <c r="B269" s="11" t="s">
        <v>655</v>
      </c>
      <c r="C269" s="250">
        <v>7</v>
      </c>
      <c r="D269" s="183">
        <v>7.083333333333333</v>
      </c>
      <c r="E269" s="675">
        <v>42121</v>
      </c>
      <c r="F269" s="128" t="s">
        <v>224</v>
      </c>
      <c r="G269" s="129">
        <v>0</v>
      </c>
      <c r="H269" s="9" t="s">
        <v>280</v>
      </c>
      <c r="I269" s="4">
        <v>1</v>
      </c>
      <c r="J269" s="4">
        <v>0</v>
      </c>
      <c r="K269" s="4">
        <v>-1</v>
      </c>
      <c r="L269" s="4">
        <v>0</v>
      </c>
      <c r="M269" s="4">
        <v>0</v>
      </c>
      <c r="N269" s="4">
        <v>1</v>
      </c>
      <c r="O269" s="9" t="s">
        <v>420</v>
      </c>
      <c r="P269" s="220">
        <v>0</v>
      </c>
      <c r="Q269" s="134">
        <v>8</v>
      </c>
      <c r="R269" s="47">
        <v>1</v>
      </c>
      <c r="S269" s="135">
        <v>0.125</v>
      </c>
      <c r="T269" s="156">
        <v>6.958333333333333</v>
      </c>
      <c r="U269" s="561"/>
      <c r="V269" s="171"/>
    </row>
    <row r="270" spans="1:22" x14ac:dyDescent="0.25">
      <c r="A270" s="104" t="s">
        <v>419</v>
      </c>
      <c r="B270" s="11" t="s">
        <v>655</v>
      </c>
      <c r="C270" s="4" t="s">
        <v>269</v>
      </c>
      <c r="D270" s="131" t="s">
        <v>270</v>
      </c>
      <c r="E270" s="116" t="s">
        <v>271</v>
      </c>
      <c r="F270" s="116" t="s">
        <v>213</v>
      </c>
      <c r="G270" s="462" t="s">
        <v>580</v>
      </c>
      <c r="H270" s="104" t="s">
        <v>174</v>
      </c>
      <c r="I270" s="116" t="s">
        <v>213</v>
      </c>
      <c r="J270" s="206" t="s">
        <v>316</v>
      </c>
      <c r="K270" s="238" t="s">
        <v>314</v>
      </c>
      <c r="L270" s="329" t="s">
        <v>353</v>
      </c>
      <c r="M270" s="450" t="s">
        <v>355</v>
      </c>
      <c r="N270" s="247" t="s">
        <v>219</v>
      </c>
      <c r="O270" s="676" t="s">
        <v>138</v>
      </c>
      <c r="P270" s="286" t="s">
        <v>143</v>
      </c>
      <c r="Q270" s="124" t="s">
        <v>221</v>
      </c>
      <c r="R270" s="125" t="s">
        <v>211</v>
      </c>
      <c r="S270" s="126" t="s">
        <v>222</v>
      </c>
      <c r="T270" s="124" t="s">
        <v>279</v>
      </c>
      <c r="U270" s="141" t="s">
        <v>430</v>
      </c>
      <c r="V270" s="141" t="s">
        <v>231</v>
      </c>
    </row>
    <row r="271" spans="1:22" x14ac:dyDescent="0.25">
      <c r="A271" s="104" t="s">
        <v>419</v>
      </c>
      <c r="B271" s="11" t="s">
        <v>655</v>
      </c>
      <c r="C271" s="427">
        <v>7</v>
      </c>
      <c r="D271" s="183">
        <v>6.958333333333333</v>
      </c>
      <c r="E271" s="143">
        <v>42230</v>
      </c>
      <c r="F271" s="9" t="s">
        <v>420</v>
      </c>
      <c r="G271" s="228">
        <v>-1</v>
      </c>
      <c r="H271" s="220">
        <v>1</v>
      </c>
      <c r="I271" s="143" t="s">
        <v>354</v>
      </c>
      <c r="J271" s="4">
        <v>0</v>
      </c>
      <c r="K271" s="4">
        <v>-1</v>
      </c>
      <c r="L271" s="4">
        <v>-1</v>
      </c>
      <c r="M271" s="4">
        <v>1</v>
      </c>
      <c r="N271" s="4">
        <v>-2</v>
      </c>
      <c r="O271" s="4">
        <v>1</v>
      </c>
      <c r="P271" s="4">
        <v>-2</v>
      </c>
      <c r="Q271" s="134">
        <v>9</v>
      </c>
      <c r="R271" s="47">
        <v>-4</v>
      </c>
      <c r="S271" s="135">
        <v>-0.44444444444444442</v>
      </c>
      <c r="T271" s="156">
        <v>7.4027777777777777</v>
      </c>
      <c r="U271" s="354">
        <v>6.75</v>
      </c>
      <c r="V271" s="171">
        <v>-0.65277777777777768</v>
      </c>
    </row>
    <row r="272" spans="1:22" x14ac:dyDescent="0.25">
      <c r="A272" s="14" t="s">
        <v>419</v>
      </c>
      <c r="B272" s="13" t="s">
        <v>626</v>
      </c>
      <c r="C272" s="4" t="s">
        <v>269</v>
      </c>
      <c r="D272" s="131" t="s">
        <v>270</v>
      </c>
      <c r="E272" s="116" t="s">
        <v>271</v>
      </c>
      <c r="F272" s="116" t="s">
        <v>213</v>
      </c>
      <c r="G272" s="363" t="s">
        <v>284</v>
      </c>
      <c r="H272" s="315" t="s">
        <v>144</v>
      </c>
      <c r="I272" s="191" t="s">
        <v>523</v>
      </c>
      <c r="J272" s="158" t="s">
        <v>219</v>
      </c>
      <c r="K272" s="214" t="s">
        <v>138</v>
      </c>
      <c r="L272" s="191" t="s">
        <v>228</v>
      </c>
      <c r="M272" s="315" t="s">
        <v>144</v>
      </c>
      <c r="N272" s="221" t="s">
        <v>143</v>
      </c>
      <c r="O272" s="547" t="s">
        <v>320</v>
      </c>
      <c r="P272" s="315" t="s">
        <v>406</v>
      </c>
      <c r="Q272" s="124" t="s">
        <v>221</v>
      </c>
      <c r="R272" s="125" t="s">
        <v>211</v>
      </c>
      <c r="S272" s="126" t="s">
        <v>222</v>
      </c>
      <c r="T272" s="124" t="s">
        <v>279</v>
      </c>
      <c r="U272" s="26"/>
      <c r="V272" s="26"/>
    </row>
    <row r="273" spans="1:22" x14ac:dyDescent="0.25">
      <c r="A273" s="14" t="s">
        <v>419</v>
      </c>
      <c r="B273" s="13" t="s">
        <v>626</v>
      </c>
      <c r="C273" s="4">
        <v>9</v>
      </c>
      <c r="D273" s="4"/>
      <c r="E273" s="9"/>
      <c r="F273" s="9" t="s">
        <v>280</v>
      </c>
      <c r="G273" s="133">
        <v>-1</v>
      </c>
      <c r="H273" s="4">
        <v>-1</v>
      </c>
      <c r="I273" s="220">
        <v>0</v>
      </c>
      <c r="J273" s="4">
        <v>-1</v>
      </c>
      <c r="K273" s="4">
        <v>-1</v>
      </c>
      <c r="L273" s="4">
        <v>-1</v>
      </c>
      <c r="M273" s="4">
        <v>-1</v>
      </c>
      <c r="N273" s="4">
        <v>2</v>
      </c>
      <c r="O273" s="4">
        <v>0</v>
      </c>
      <c r="P273" s="4">
        <v>0</v>
      </c>
      <c r="Q273" s="134">
        <v>10</v>
      </c>
      <c r="R273" s="47">
        <v>-4</v>
      </c>
      <c r="S273" s="135">
        <v>-0.4</v>
      </c>
      <c r="T273" s="136">
        <v>9.4</v>
      </c>
      <c r="U273" s="558"/>
      <c r="V273" s="558"/>
    </row>
    <row r="274" spans="1:22" x14ac:dyDescent="0.25">
      <c r="A274" s="14" t="s">
        <v>419</v>
      </c>
      <c r="B274" s="13" t="s">
        <v>626</v>
      </c>
      <c r="C274" s="4" t="s">
        <v>269</v>
      </c>
      <c r="D274" s="131" t="s">
        <v>270</v>
      </c>
      <c r="E274" s="116" t="s">
        <v>271</v>
      </c>
      <c r="F274" s="116" t="s">
        <v>213</v>
      </c>
      <c r="G274" s="314" t="s">
        <v>356</v>
      </c>
      <c r="H274" s="491" t="s">
        <v>659</v>
      </c>
      <c r="I274" s="315" t="s">
        <v>590</v>
      </c>
      <c r="J274" s="116" t="s">
        <v>213</v>
      </c>
      <c r="K274" s="120" t="s">
        <v>310</v>
      </c>
      <c r="L274" s="517" t="s">
        <v>234</v>
      </c>
      <c r="M274" s="517" t="s">
        <v>528</v>
      </c>
      <c r="N274" s="323" t="s">
        <v>214</v>
      </c>
      <c r="O274" s="211" t="s">
        <v>282</v>
      </c>
      <c r="P274" s="118" t="s">
        <v>527</v>
      </c>
      <c r="Q274" s="124" t="s">
        <v>221</v>
      </c>
      <c r="R274" s="125" t="s">
        <v>211</v>
      </c>
      <c r="S274" s="126" t="s">
        <v>222</v>
      </c>
      <c r="T274" s="124" t="s">
        <v>279</v>
      </c>
      <c r="U274" s="141"/>
      <c r="V274" s="141"/>
    </row>
    <row r="275" spans="1:22" x14ac:dyDescent="0.25">
      <c r="A275" s="14" t="s">
        <v>419</v>
      </c>
      <c r="B275" s="13" t="s">
        <v>626</v>
      </c>
      <c r="C275" s="47">
        <v>9</v>
      </c>
      <c r="D275" s="183">
        <v>9.4</v>
      </c>
      <c r="E275" s="128">
        <v>42184</v>
      </c>
      <c r="F275" s="9" t="s">
        <v>280</v>
      </c>
      <c r="G275" s="133">
        <v>0</v>
      </c>
      <c r="H275" s="4">
        <v>3</v>
      </c>
      <c r="I275" s="4">
        <v>0</v>
      </c>
      <c r="J275" s="143" t="s">
        <v>354</v>
      </c>
      <c r="K275" s="4">
        <v>0</v>
      </c>
      <c r="L275" s="4">
        <v>0</v>
      </c>
      <c r="M275" s="4">
        <v>0</v>
      </c>
      <c r="N275" s="4">
        <v>0</v>
      </c>
      <c r="O275" s="4">
        <v>1</v>
      </c>
      <c r="P275" s="4">
        <v>0</v>
      </c>
      <c r="Q275" s="134">
        <v>9</v>
      </c>
      <c r="R275" s="47">
        <v>4</v>
      </c>
      <c r="S275" s="135">
        <v>0.44444444444444442</v>
      </c>
      <c r="T275" s="156">
        <v>8.9555555555555557</v>
      </c>
      <c r="U275" s="170"/>
      <c r="V275" s="171"/>
    </row>
    <row r="276" spans="1:22" x14ac:dyDescent="0.25">
      <c r="A276" s="14" t="s">
        <v>419</v>
      </c>
      <c r="B276" s="13" t="s">
        <v>626</v>
      </c>
      <c r="C276" s="4" t="s">
        <v>269</v>
      </c>
      <c r="D276" s="131" t="s">
        <v>270</v>
      </c>
      <c r="E276" s="116" t="s">
        <v>271</v>
      </c>
      <c r="F276" s="116" t="s">
        <v>213</v>
      </c>
      <c r="G276" s="677" t="s">
        <v>217</v>
      </c>
      <c r="H276" s="118" t="s">
        <v>527</v>
      </c>
      <c r="I276" s="517" t="s">
        <v>234</v>
      </c>
      <c r="J276" s="517" t="s">
        <v>528</v>
      </c>
      <c r="K276" s="521" t="s">
        <v>214</v>
      </c>
      <c r="L276" s="120" t="s">
        <v>310</v>
      </c>
      <c r="M276" s="302" t="s">
        <v>217</v>
      </c>
      <c r="N276" s="120" t="s">
        <v>282</v>
      </c>
      <c r="Q276" s="124" t="s">
        <v>221</v>
      </c>
      <c r="R276" s="125" t="s">
        <v>211</v>
      </c>
      <c r="S276" s="126" t="s">
        <v>222</v>
      </c>
      <c r="T276" s="124" t="s">
        <v>279</v>
      </c>
      <c r="U276" s="141" t="s">
        <v>430</v>
      </c>
      <c r="V276" s="141" t="s">
        <v>231</v>
      </c>
    </row>
    <row r="277" spans="1:22" x14ac:dyDescent="0.25">
      <c r="A277" s="14" t="s">
        <v>419</v>
      </c>
      <c r="B277" s="13" t="s">
        <v>626</v>
      </c>
      <c r="C277" s="427">
        <v>9</v>
      </c>
      <c r="D277" s="183">
        <v>8.9555555555555557</v>
      </c>
      <c r="E277" s="128">
        <v>42374</v>
      </c>
      <c r="F277" s="143" t="s">
        <v>354</v>
      </c>
      <c r="G277" s="133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">
        <v>0</v>
      </c>
      <c r="N277" s="47">
        <v>-1</v>
      </c>
      <c r="Q277" s="134">
        <v>8</v>
      </c>
      <c r="R277" s="47">
        <v>-1</v>
      </c>
      <c r="S277" s="135">
        <v>-0.125</v>
      </c>
      <c r="T277" s="156">
        <v>9.0805555555555557</v>
      </c>
      <c r="U277" s="170">
        <v>9.4</v>
      </c>
      <c r="V277" s="171">
        <v>0.31944444444444464</v>
      </c>
    </row>
    <row r="278" spans="1:22" x14ac:dyDescent="0.25">
      <c r="A278" s="30" t="s">
        <v>660</v>
      </c>
      <c r="B278" s="13" t="s">
        <v>535</v>
      </c>
      <c r="C278" s="4" t="s">
        <v>269</v>
      </c>
      <c r="D278" s="131" t="s">
        <v>270</v>
      </c>
      <c r="E278" s="116" t="s">
        <v>271</v>
      </c>
      <c r="F278" s="116" t="s">
        <v>213</v>
      </c>
      <c r="G278" s="607" t="s">
        <v>483</v>
      </c>
      <c r="H278" s="464" t="s">
        <v>485</v>
      </c>
      <c r="I278" s="396" t="s">
        <v>482</v>
      </c>
      <c r="J278" s="475" t="s">
        <v>484</v>
      </c>
      <c r="K278" s="233" t="s">
        <v>276</v>
      </c>
      <c r="L278" s="233" t="s">
        <v>455</v>
      </c>
      <c r="M278" s="396" t="s">
        <v>119</v>
      </c>
      <c r="Q278" s="124" t="s">
        <v>221</v>
      </c>
      <c r="R278" s="125" t="s">
        <v>211</v>
      </c>
      <c r="S278" s="126" t="s">
        <v>222</v>
      </c>
      <c r="T278" s="124" t="s">
        <v>279</v>
      </c>
      <c r="U278" s="141" t="s">
        <v>430</v>
      </c>
      <c r="V278" s="141" t="s">
        <v>231</v>
      </c>
    </row>
    <row r="279" spans="1:22" x14ac:dyDescent="0.25">
      <c r="A279" s="30" t="s">
        <v>660</v>
      </c>
      <c r="B279" s="13" t="s">
        <v>535</v>
      </c>
      <c r="C279" s="4">
        <v>5</v>
      </c>
      <c r="D279" s="4"/>
      <c r="E279" s="9"/>
      <c r="F279" s="143" t="s">
        <v>354</v>
      </c>
      <c r="G279" s="133">
        <v>-3</v>
      </c>
      <c r="H279" s="4">
        <v>0</v>
      </c>
      <c r="I279" s="4">
        <v>0</v>
      </c>
      <c r="J279" s="4">
        <v>-1</v>
      </c>
      <c r="K279" s="4">
        <v>0</v>
      </c>
      <c r="L279" s="4">
        <v>0</v>
      </c>
      <c r="M279" s="4">
        <v>0</v>
      </c>
      <c r="Q279" s="134">
        <v>7</v>
      </c>
      <c r="R279" s="47">
        <v>-4</v>
      </c>
      <c r="S279" s="135">
        <v>-0.5714285714285714</v>
      </c>
      <c r="T279" s="659">
        <v>5.5714285714285712</v>
      </c>
      <c r="U279" s="671">
        <v>5</v>
      </c>
      <c r="V279" s="146">
        <v>-0.57142857142857117</v>
      </c>
    </row>
    <row r="280" spans="1:22" x14ac:dyDescent="0.25">
      <c r="A280" s="10" t="s">
        <v>301</v>
      </c>
      <c r="B280" s="13" t="s">
        <v>661</v>
      </c>
      <c r="C280" s="4" t="s">
        <v>269</v>
      </c>
      <c r="D280" s="131" t="s">
        <v>270</v>
      </c>
      <c r="E280" s="116" t="s">
        <v>271</v>
      </c>
      <c r="F280" s="116" t="s">
        <v>213</v>
      </c>
      <c r="G280" s="314" t="s">
        <v>368</v>
      </c>
      <c r="H280" s="221" t="s">
        <v>332</v>
      </c>
      <c r="I280" s="221" t="s">
        <v>284</v>
      </c>
      <c r="Q280" s="124" t="s">
        <v>221</v>
      </c>
      <c r="R280" s="125" t="s">
        <v>211</v>
      </c>
      <c r="S280" s="126" t="s">
        <v>222</v>
      </c>
      <c r="T280" s="124" t="s">
        <v>279</v>
      </c>
      <c r="U280" s="153" t="s">
        <v>230</v>
      </c>
      <c r="V280" s="153" t="s">
        <v>231</v>
      </c>
    </row>
    <row r="281" spans="1:22" x14ac:dyDescent="0.25">
      <c r="A281" s="10" t="s">
        <v>662</v>
      </c>
      <c r="B281" s="13" t="s">
        <v>661</v>
      </c>
      <c r="C281" s="4">
        <v>9</v>
      </c>
      <c r="D281" s="4"/>
      <c r="E281" s="9"/>
      <c r="F281" s="260">
        <v>42042</v>
      </c>
      <c r="G281" s="133">
        <v>0</v>
      </c>
      <c r="H281" s="4">
        <v>1</v>
      </c>
      <c r="I281" s="4">
        <v>2</v>
      </c>
      <c r="Q281" s="134">
        <v>3</v>
      </c>
      <c r="R281" s="47">
        <v>3</v>
      </c>
      <c r="S281" s="135">
        <v>1</v>
      </c>
      <c r="T281" s="497">
        <v>8</v>
      </c>
      <c r="U281" s="423">
        <v>9</v>
      </c>
      <c r="V281" s="146">
        <v>1</v>
      </c>
    </row>
    <row r="282" spans="1:22" x14ac:dyDescent="0.25">
      <c r="A282" s="19" t="s">
        <v>663</v>
      </c>
      <c r="B282" s="11" t="s">
        <v>664</v>
      </c>
      <c r="C282" s="4" t="s">
        <v>269</v>
      </c>
      <c r="D282" s="131" t="s">
        <v>270</v>
      </c>
      <c r="E282" s="116" t="s">
        <v>271</v>
      </c>
      <c r="F282" s="116" t="s">
        <v>213</v>
      </c>
      <c r="G282" s="678" t="s">
        <v>273</v>
      </c>
      <c r="H282" s="238" t="s">
        <v>635</v>
      </c>
      <c r="I282" s="149" t="s">
        <v>313</v>
      </c>
      <c r="J282" s="116" t="s">
        <v>213</v>
      </c>
      <c r="K282" s="206" t="s">
        <v>143</v>
      </c>
      <c r="L282" s="204" t="s">
        <v>124</v>
      </c>
      <c r="M282" s="149" t="s">
        <v>273</v>
      </c>
      <c r="N282" s="207" t="s">
        <v>117</v>
      </c>
      <c r="O282" s="172" t="s">
        <v>560</v>
      </c>
      <c r="P282" s="679" t="s">
        <v>403</v>
      </c>
      <c r="Q282" s="305" t="s">
        <v>221</v>
      </c>
      <c r="R282" s="7" t="s">
        <v>211</v>
      </c>
      <c r="S282" s="306" t="s">
        <v>222</v>
      </c>
      <c r="T282" s="124" t="s">
        <v>279</v>
      </c>
      <c r="U282" s="141"/>
      <c r="V282" s="141"/>
    </row>
    <row r="283" spans="1:22" x14ac:dyDescent="0.25">
      <c r="A283" s="19" t="s">
        <v>663</v>
      </c>
      <c r="B283" s="11" t="s">
        <v>664</v>
      </c>
      <c r="C283" s="4">
        <v>7</v>
      </c>
      <c r="D283" s="4"/>
      <c r="E283" s="9"/>
      <c r="F283" s="132">
        <v>42308</v>
      </c>
      <c r="G283" s="273">
        <v>0</v>
      </c>
      <c r="H283" s="47">
        <v>0</v>
      </c>
      <c r="I283" s="47">
        <v>0</v>
      </c>
      <c r="J283" s="187" t="s">
        <v>261</v>
      </c>
      <c r="K283" s="4">
        <v>0</v>
      </c>
      <c r="L283" s="4">
        <v>1</v>
      </c>
      <c r="M283" s="4">
        <v>0</v>
      </c>
      <c r="N283" s="4">
        <v>0</v>
      </c>
      <c r="O283" s="562" t="s">
        <v>562</v>
      </c>
      <c r="P283" s="220">
        <v>1</v>
      </c>
      <c r="Q283" s="415">
        <v>8</v>
      </c>
      <c r="R283" s="45">
        <v>2</v>
      </c>
      <c r="S283" s="308">
        <f>+R283/Q283</f>
        <v>0.25</v>
      </c>
      <c r="T283" s="309">
        <f>+C283-S283</f>
        <v>6.75</v>
      </c>
      <c r="U283" s="145"/>
      <c r="V283" s="146"/>
    </row>
    <row r="284" spans="1:22" x14ac:dyDescent="0.25">
      <c r="A284" s="19" t="s">
        <v>663</v>
      </c>
      <c r="B284" s="11" t="s">
        <v>665</v>
      </c>
      <c r="C284" s="4" t="s">
        <v>269</v>
      </c>
      <c r="D284" s="131" t="s">
        <v>270</v>
      </c>
      <c r="E284" s="116" t="s">
        <v>271</v>
      </c>
      <c r="F284" s="116" t="s">
        <v>213</v>
      </c>
      <c r="G284" s="212" t="s">
        <v>338</v>
      </c>
      <c r="H284" s="413" t="s">
        <v>401</v>
      </c>
      <c r="I284" s="605" t="s">
        <v>566</v>
      </c>
      <c r="J284" s="679" t="s">
        <v>403</v>
      </c>
      <c r="K284" s="304" t="s">
        <v>404</v>
      </c>
      <c r="M284" s="197"/>
      <c r="N284" s="197"/>
      <c r="Q284" s="305" t="s">
        <v>221</v>
      </c>
      <c r="R284" s="7" t="s">
        <v>211</v>
      </c>
      <c r="S284" s="306" t="s">
        <v>222</v>
      </c>
      <c r="T284" s="124" t="s">
        <v>279</v>
      </c>
      <c r="U284" s="141" t="s">
        <v>230</v>
      </c>
      <c r="V284" s="141" t="s">
        <v>231</v>
      </c>
    </row>
    <row r="285" spans="1:22" x14ac:dyDescent="0.25">
      <c r="A285" s="19" t="s">
        <v>663</v>
      </c>
      <c r="B285" s="11" t="s">
        <v>665</v>
      </c>
      <c r="C285" s="186">
        <v>7</v>
      </c>
      <c r="D285" s="183">
        <f>+T283</f>
        <v>6.75</v>
      </c>
      <c r="E285" s="203">
        <v>42594</v>
      </c>
      <c r="F285" s="562" t="s">
        <v>562</v>
      </c>
      <c r="G285" s="220">
        <v>-1</v>
      </c>
      <c r="H285" s="220">
        <v>2</v>
      </c>
      <c r="I285" s="4">
        <v>0</v>
      </c>
      <c r="J285" s="4">
        <v>1</v>
      </c>
      <c r="K285" s="4">
        <v>1</v>
      </c>
      <c r="M285" s="197"/>
      <c r="N285" s="197"/>
      <c r="Q285" s="415">
        <v>5</v>
      </c>
      <c r="R285" s="45">
        <v>3</v>
      </c>
      <c r="S285" s="308">
        <f>+R285/Q285</f>
        <v>0.6</v>
      </c>
      <c r="T285" s="309">
        <f>+D285-S285</f>
        <v>6.15</v>
      </c>
      <c r="U285" s="145">
        <v>6.75</v>
      </c>
      <c r="V285" s="171">
        <f>+U285-T285</f>
        <v>0.59999999999999964</v>
      </c>
    </row>
    <row r="286" spans="1:22" x14ac:dyDescent="0.25">
      <c r="A286" s="17" t="s">
        <v>666</v>
      </c>
      <c r="B286" s="13" t="s">
        <v>667</v>
      </c>
      <c r="C286" s="4" t="s">
        <v>269</v>
      </c>
      <c r="D286" s="131" t="s">
        <v>270</v>
      </c>
      <c r="E286" s="116" t="s">
        <v>271</v>
      </c>
      <c r="F286" s="116" t="s">
        <v>213</v>
      </c>
      <c r="G286" s="355" t="s">
        <v>429</v>
      </c>
      <c r="H286" s="246" t="str">
        <f>+'[2]Input sheet'!$B$20</f>
        <v>Wurm E</v>
      </c>
      <c r="I286" s="323" t="str">
        <f>+'[2]Input sheet'!$B$19</f>
        <v>De Villiers M</v>
      </c>
      <c r="J286" s="457" t="s">
        <v>276</v>
      </c>
      <c r="K286" s="232" t="str">
        <f>+'[2]Input sheet'!$B$25</f>
        <v>Breytenb N</v>
      </c>
      <c r="L286" s="457" t="s">
        <v>276</v>
      </c>
      <c r="M286" s="332" t="s">
        <v>387</v>
      </c>
      <c r="N286" s="449" t="s">
        <v>403</v>
      </c>
      <c r="O286" s="553" t="s">
        <v>276</v>
      </c>
      <c r="P286" s="450" t="s">
        <v>388</v>
      </c>
      <c r="Q286" s="124" t="s">
        <v>221</v>
      </c>
      <c r="R286" s="125" t="s">
        <v>211</v>
      </c>
      <c r="S286" s="126" t="s">
        <v>222</v>
      </c>
      <c r="T286" s="124" t="s">
        <v>279</v>
      </c>
      <c r="U286" s="141"/>
      <c r="V286" s="141"/>
    </row>
    <row r="287" spans="1:22" x14ac:dyDescent="0.25">
      <c r="A287" s="17" t="s">
        <v>666</v>
      </c>
      <c r="B287" s="13" t="s">
        <v>667</v>
      </c>
      <c r="C287" s="4">
        <v>4</v>
      </c>
      <c r="D287" s="4"/>
      <c r="E287" s="4"/>
      <c r="F287" s="184" t="s">
        <v>250</v>
      </c>
      <c r="G287" s="4">
        <v>0</v>
      </c>
      <c r="H287" s="45">
        <v>0</v>
      </c>
      <c r="I287" s="47">
        <v>0</v>
      </c>
      <c r="J287" s="47">
        <v>1</v>
      </c>
      <c r="K287" s="4">
        <v>0</v>
      </c>
      <c r="L287" s="47">
        <v>1</v>
      </c>
      <c r="M287" s="47">
        <v>0</v>
      </c>
      <c r="N287" s="47">
        <v>0</v>
      </c>
      <c r="O287" s="47">
        <v>1</v>
      </c>
      <c r="P287" s="47">
        <v>0</v>
      </c>
      <c r="Q287" s="134">
        <v>10</v>
      </c>
      <c r="R287" s="47">
        <v>3</v>
      </c>
      <c r="S287" s="135">
        <f>+R287/Q287</f>
        <v>0.3</v>
      </c>
      <c r="T287" s="144">
        <f>+C287-S287</f>
        <v>3.7</v>
      </c>
      <c r="U287" s="145"/>
      <c r="V287" s="171"/>
    </row>
    <row r="288" spans="1:22" x14ac:dyDescent="0.25">
      <c r="A288" s="17" t="s">
        <v>666</v>
      </c>
      <c r="B288" s="13" t="s">
        <v>667</v>
      </c>
      <c r="C288" s="4" t="s">
        <v>269</v>
      </c>
      <c r="D288" s="131" t="s">
        <v>270</v>
      </c>
      <c r="E288" s="116" t="s">
        <v>271</v>
      </c>
      <c r="F288" s="116" t="s">
        <v>213</v>
      </c>
      <c r="G288" s="332" t="s">
        <v>118</v>
      </c>
      <c r="H288" s="553" t="s">
        <v>276</v>
      </c>
      <c r="Q288" s="124" t="s">
        <v>221</v>
      </c>
      <c r="R288" s="125" t="s">
        <v>211</v>
      </c>
      <c r="S288" s="126" t="s">
        <v>222</v>
      </c>
      <c r="T288" s="124" t="s">
        <v>279</v>
      </c>
      <c r="U288" s="141" t="s">
        <v>230</v>
      </c>
      <c r="V288" s="141" t="s">
        <v>231</v>
      </c>
    </row>
    <row r="289" spans="1:22" x14ac:dyDescent="0.25">
      <c r="A289" s="17" t="s">
        <v>666</v>
      </c>
      <c r="B289" s="13" t="s">
        <v>667</v>
      </c>
      <c r="C289" s="4">
        <v>4</v>
      </c>
      <c r="D289" s="4"/>
      <c r="E289" s="4"/>
      <c r="F289" s="187" t="s">
        <v>250</v>
      </c>
      <c r="G289" s="47">
        <v>0</v>
      </c>
      <c r="H289" s="4">
        <v>1</v>
      </c>
      <c r="Q289" s="134">
        <v>2</v>
      </c>
      <c r="R289" s="47">
        <v>1</v>
      </c>
      <c r="S289" s="135">
        <f>+R289/Q289</f>
        <v>0.5</v>
      </c>
      <c r="T289" s="144">
        <f>+C289-S289</f>
        <v>3.5</v>
      </c>
      <c r="U289" s="145">
        <v>3.7</v>
      </c>
      <c r="V289" s="171">
        <f>+U289-T289</f>
        <v>0.20000000000000018</v>
      </c>
    </row>
    <row r="290" spans="1:22" x14ac:dyDescent="0.25">
      <c r="A290" s="10" t="s">
        <v>232</v>
      </c>
      <c r="B290" s="254" t="s">
        <v>11</v>
      </c>
      <c r="C290" s="4" t="s">
        <v>269</v>
      </c>
      <c r="D290" s="131" t="s">
        <v>270</v>
      </c>
      <c r="E290" s="116" t="s">
        <v>271</v>
      </c>
      <c r="F290" s="116" t="s">
        <v>213</v>
      </c>
      <c r="G290" s="255" t="s">
        <v>273</v>
      </c>
      <c r="H290" s="256" t="s">
        <v>299</v>
      </c>
      <c r="I290" s="257" t="s">
        <v>143</v>
      </c>
      <c r="J290" s="215" t="s">
        <v>213</v>
      </c>
      <c r="K290" s="212" t="s">
        <v>143</v>
      </c>
      <c r="L290" s="120" t="s">
        <v>294</v>
      </c>
      <c r="M290" s="116" t="s">
        <v>213</v>
      </c>
      <c r="N290" s="258" t="s">
        <v>300</v>
      </c>
      <c r="O290" s="258" t="s">
        <v>301</v>
      </c>
      <c r="Q290" s="124" t="s">
        <v>221</v>
      </c>
      <c r="R290" s="125" t="s">
        <v>211</v>
      </c>
      <c r="S290" s="126" t="s">
        <v>222</v>
      </c>
      <c r="T290" s="124" t="s">
        <v>279</v>
      </c>
      <c r="U290" s="26"/>
      <c r="V290" s="26"/>
    </row>
    <row r="291" spans="1:22" x14ac:dyDescent="0.25">
      <c r="A291" s="10" t="s">
        <v>232</v>
      </c>
      <c r="B291" s="254" t="s">
        <v>11</v>
      </c>
      <c r="C291" s="4">
        <v>8</v>
      </c>
      <c r="D291" s="4"/>
      <c r="E291" s="143">
        <v>42056</v>
      </c>
      <c r="F291" s="203">
        <v>42014</v>
      </c>
      <c r="G291" s="217">
        <v>-1</v>
      </c>
      <c r="H291" s="131">
        <v>-2</v>
      </c>
      <c r="I291" s="131">
        <v>1</v>
      </c>
      <c r="J291" s="259">
        <v>42035</v>
      </c>
      <c r="K291" s="131">
        <v>-1</v>
      </c>
      <c r="L291" s="4">
        <v>-1</v>
      </c>
      <c r="M291" s="260">
        <v>42042</v>
      </c>
      <c r="N291" s="131">
        <v>-1</v>
      </c>
      <c r="O291" s="131">
        <v>-2</v>
      </c>
      <c r="Q291" s="134">
        <v>7</v>
      </c>
      <c r="R291" s="47">
        <v>-7</v>
      </c>
      <c r="S291" s="135">
        <v>-1</v>
      </c>
      <c r="T291" s="136">
        <v>9</v>
      </c>
      <c r="U291" s="26"/>
      <c r="V291" s="26"/>
    </row>
    <row r="292" spans="1:22" x14ac:dyDescent="0.25">
      <c r="A292" s="10" t="s">
        <v>232</v>
      </c>
      <c r="B292" s="254" t="s">
        <v>11</v>
      </c>
      <c r="C292" s="4" t="s">
        <v>269</v>
      </c>
      <c r="D292" s="131" t="s">
        <v>270</v>
      </c>
      <c r="E292" s="116" t="s">
        <v>271</v>
      </c>
      <c r="F292" s="116" t="s">
        <v>213</v>
      </c>
      <c r="G292" s="261" t="s">
        <v>137</v>
      </c>
      <c r="H292" s="262" t="s">
        <v>216</v>
      </c>
      <c r="I292" s="263" t="s">
        <v>302</v>
      </c>
      <c r="J292" s="264" t="s">
        <v>213</v>
      </c>
      <c r="K292" s="265" t="s">
        <v>143</v>
      </c>
      <c r="L292" s="266" t="s">
        <v>217</v>
      </c>
      <c r="M292" s="267" t="s">
        <v>303</v>
      </c>
      <c r="N292" s="265" t="s">
        <v>304</v>
      </c>
      <c r="O292" s="116" t="s">
        <v>213</v>
      </c>
      <c r="P292" s="243" t="s">
        <v>122</v>
      </c>
      <c r="Q292" s="124" t="s">
        <v>221</v>
      </c>
      <c r="R292" s="125" t="s">
        <v>211</v>
      </c>
      <c r="S292" s="126" t="s">
        <v>222</v>
      </c>
      <c r="T292" s="124" t="s">
        <v>279</v>
      </c>
      <c r="U292" s="26"/>
      <c r="V292" s="26"/>
    </row>
    <row r="293" spans="1:22" x14ac:dyDescent="0.25">
      <c r="A293" s="10" t="s">
        <v>232</v>
      </c>
      <c r="B293" s="254" t="s">
        <v>11</v>
      </c>
      <c r="C293" s="4">
        <v>8</v>
      </c>
      <c r="D293" s="183">
        <v>9</v>
      </c>
      <c r="E293" s="143">
        <v>42042</v>
      </c>
      <c r="F293" s="143">
        <v>42056</v>
      </c>
      <c r="G293" s="129">
        <v>0</v>
      </c>
      <c r="H293" s="130">
        <v>0</v>
      </c>
      <c r="I293" s="130">
        <v>0</v>
      </c>
      <c r="J293" s="268">
        <v>42140</v>
      </c>
      <c r="K293" s="4">
        <v>2</v>
      </c>
      <c r="L293" s="4">
        <v>0</v>
      </c>
      <c r="M293" s="4">
        <v>0</v>
      </c>
      <c r="N293" s="4">
        <v>1</v>
      </c>
      <c r="O293" s="218">
        <v>42161</v>
      </c>
      <c r="P293" s="47">
        <v>0</v>
      </c>
      <c r="Q293" s="134">
        <v>8</v>
      </c>
      <c r="R293" s="47">
        <v>3</v>
      </c>
      <c r="S293" s="135">
        <v>0.375</v>
      </c>
      <c r="T293" s="229">
        <v>8.625</v>
      </c>
      <c r="U293" s="26"/>
      <c r="V293" s="26"/>
    </row>
    <row r="294" spans="1:22" x14ac:dyDescent="0.25">
      <c r="A294" s="10" t="s">
        <v>232</v>
      </c>
      <c r="B294" s="254" t="s">
        <v>11</v>
      </c>
      <c r="C294" s="4" t="s">
        <v>269</v>
      </c>
      <c r="D294" s="131" t="s">
        <v>270</v>
      </c>
      <c r="E294" s="116" t="s">
        <v>271</v>
      </c>
      <c r="F294" s="116" t="s">
        <v>213</v>
      </c>
      <c r="G294" s="269" t="s">
        <v>305</v>
      </c>
      <c r="H294" s="258" t="s">
        <v>143</v>
      </c>
      <c r="I294" s="221" t="s">
        <v>306</v>
      </c>
      <c r="J294" s="264" t="s">
        <v>213</v>
      </c>
      <c r="K294" s="121" t="s">
        <v>307</v>
      </c>
      <c r="L294" s="270" t="s">
        <v>308</v>
      </c>
      <c r="M294" s="158" t="s">
        <v>309</v>
      </c>
      <c r="N294" s="271" t="s">
        <v>282</v>
      </c>
      <c r="O294" s="191" t="s">
        <v>228</v>
      </c>
      <c r="P294" s="221" t="s">
        <v>143</v>
      </c>
      <c r="Q294" s="124" t="s">
        <v>221</v>
      </c>
      <c r="R294" s="125" t="s">
        <v>211</v>
      </c>
      <c r="S294" s="126" t="s">
        <v>222</v>
      </c>
      <c r="T294" s="124" t="s">
        <v>279</v>
      </c>
      <c r="U294" s="272"/>
      <c r="V294" s="272"/>
    </row>
    <row r="295" spans="1:22" x14ac:dyDescent="0.25">
      <c r="A295" s="10" t="s">
        <v>232</v>
      </c>
      <c r="B295" s="254" t="s">
        <v>11</v>
      </c>
      <c r="C295" s="4">
        <v>9</v>
      </c>
      <c r="D295" s="183">
        <v>8.625</v>
      </c>
      <c r="E295" s="143">
        <v>42161</v>
      </c>
      <c r="F295" s="218">
        <v>42161</v>
      </c>
      <c r="G295" s="273">
        <v>1</v>
      </c>
      <c r="H295" s="4">
        <v>0</v>
      </c>
      <c r="I295" s="4">
        <v>0</v>
      </c>
      <c r="J295" s="274" t="s">
        <v>280</v>
      </c>
      <c r="K295" s="4">
        <v>1</v>
      </c>
      <c r="L295" s="4">
        <v>1</v>
      </c>
      <c r="M295" s="4">
        <v>0</v>
      </c>
      <c r="N295" s="220">
        <v>1</v>
      </c>
      <c r="O295" s="4">
        <v>-1</v>
      </c>
      <c r="P295" s="4">
        <v>2</v>
      </c>
      <c r="Q295" s="134">
        <v>9</v>
      </c>
      <c r="R295" s="47">
        <v>5</v>
      </c>
      <c r="S295" s="135">
        <v>0.55555555555555558</v>
      </c>
      <c r="T295" s="229">
        <v>8.0694444444444446</v>
      </c>
      <c r="U295" s="272"/>
      <c r="V295" s="272"/>
    </row>
    <row r="296" spans="1:22" x14ac:dyDescent="0.25">
      <c r="A296" s="10" t="s">
        <v>232</v>
      </c>
      <c r="B296" s="13" t="s">
        <v>11</v>
      </c>
      <c r="C296" s="4" t="s">
        <v>269</v>
      </c>
      <c r="D296" s="131" t="s">
        <v>270</v>
      </c>
      <c r="E296" s="116" t="s">
        <v>271</v>
      </c>
      <c r="F296" s="116" t="s">
        <v>213</v>
      </c>
      <c r="G296" s="275" t="s">
        <v>144</v>
      </c>
      <c r="H296" s="222" t="s">
        <v>219</v>
      </c>
      <c r="I296" s="256" t="s">
        <v>308</v>
      </c>
      <c r="J296" s="276" t="s">
        <v>213</v>
      </c>
      <c r="K296" s="121" t="s">
        <v>310</v>
      </c>
      <c r="L296" s="159" t="s">
        <v>240</v>
      </c>
      <c r="M296" s="216" t="s">
        <v>217</v>
      </c>
      <c r="N296" s="121" t="s">
        <v>140</v>
      </c>
      <c r="O296" s="137" t="s">
        <v>275</v>
      </c>
      <c r="P296" s="166" t="s">
        <v>118</v>
      </c>
      <c r="Q296" s="124" t="s">
        <v>221</v>
      </c>
      <c r="R296" s="125" t="s">
        <v>211</v>
      </c>
      <c r="S296" s="126" t="s">
        <v>222</v>
      </c>
      <c r="T296" s="124" t="s">
        <v>279</v>
      </c>
      <c r="U296" s="272"/>
      <c r="V296" s="272"/>
    </row>
    <row r="297" spans="1:22" x14ac:dyDescent="0.25">
      <c r="A297" s="10" t="s">
        <v>232</v>
      </c>
      <c r="B297" s="13" t="s">
        <v>11</v>
      </c>
      <c r="C297" s="4">
        <v>8</v>
      </c>
      <c r="D297" s="183">
        <v>8.0694444444444446</v>
      </c>
      <c r="E297" s="128">
        <v>42184</v>
      </c>
      <c r="F297" s="9" t="s">
        <v>280</v>
      </c>
      <c r="G297" s="133">
        <v>1</v>
      </c>
      <c r="H297" s="4">
        <v>1</v>
      </c>
      <c r="I297" s="4">
        <v>-1</v>
      </c>
      <c r="J297" s="277">
        <v>42271</v>
      </c>
      <c r="K297" s="47">
        <v>1</v>
      </c>
      <c r="L297" s="47">
        <v>-1</v>
      </c>
      <c r="M297" s="47">
        <v>1</v>
      </c>
      <c r="N297" s="47">
        <v>1</v>
      </c>
      <c r="O297" s="47">
        <v>0</v>
      </c>
      <c r="P297" s="47">
        <v>0</v>
      </c>
      <c r="Q297" s="134">
        <v>9</v>
      </c>
      <c r="R297" s="47">
        <v>3</v>
      </c>
      <c r="S297" s="135">
        <v>0.33333333333333331</v>
      </c>
      <c r="T297" s="229">
        <v>7.7361111111111116</v>
      </c>
      <c r="U297" s="111"/>
      <c r="V297" s="111"/>
    </row>
    <row r="298" spans="1:22" x14ac:dyDescent="0.25">
      <c r="A298" s="10" t="s">
        <v>232</v>
      </c>
      <c r="B298" s="13" t="s">
        <v>11</v>
      </c>
      <c r="C298" s="4" t="s">
        <v>269</v>
      </c>
      <c r="D298" s="131" t="s">
        <v>270</v>
      </c>
      <c r="E298" s="116" t="s">
        <v>271</v>
      </c>
      <c r="F298" s="116" t="s">
        <v>213</v>
      </c>
      <c r="G298" s="278" t="s">
        <v>122</v>
      </c>
      <c r="H298" s="225" t="s">
        <v>137</v>
      </c>
      <c r="I298" s="279" t="s">
        <v>288</v>
      </c>
      <c r="J298" s="280" t="s">
        <v>118</v>
      </c>
      <c r="K298" s="159" t="s">
        <v>311</v>
      </c>
      <c r="L298" s="225" t="s">
        <v>286</v>
      </c>
      <c r="M298" s="223" t="s">
        <v>285</v>
      </c>
      <c r="N298" s="225" t="s">
        <v>122</v>
      </c>
      <c r="O298" s="279" t="s">
        <v>288</v>
      </c>
      <c r="P298" s="165" t="s">
        <v>118</v>
      </c>
      <c r="Q298" s="124" t="s">
        <v>221</v>
      </c>
      <c r="R298" s="125" t="s">
        <v>211</v>
      </c>
      <c r="S298" s="126" t="s">
        <v>222</v>
      </c>
      <c r="T298" s="124" t="s">
        <v>279</v>
      </c>
      <c r="U298" s="153"/>
      <c r="V298" s="153"/>
    </row>
    <row r="299" spans="1:22" x14ac:dyDescent="0.25">
      <c r="A299" s="10" t="s">
        <v>232</v>
      </c>
      <c r="B299" s="13" t="s">
        <v>11</v>
      </c>
      <c r="C299" s="4">
        <v>8</v>
      </c>
      <c r="D299" s="183">
        <v>7.7361111111111116</v>
      </c>
      <c r="E299" s="143">
        <v>42271</v>
      </c>
      <c r="F299" s="128" t="s">
        <v>287</v>
      </c>
      <c r="G299" s="133">
        <v>0</v>
      </c>
      <c r="H299" s="4">
        <v>-1</v>
      </c>
      <c r="I299" s="4">
        <v>0</v>
      </c>
      <c r="J299" s="253">
        <v>0</v>
      </c>
      <c r="K299" s="4">
        <v>0</v>
      </c>
      <c r="L299" s="4">
        <v>0</v>
      </c>
      <c r="M299" s="47">
        <v>0</v>
      </c>
      <c r="N299" s="47">
        <v>0</v>
      </c>
      <c r="O299" s="47">
        <v>0</v>
      </c>
      <c r="P299" s="47">
        <v>2</v>
      </c>
      <c r="Q299" s="134">
        <v>10</v>
      </c>
      <c r="R299" s="47">
        <v>1</v>
      </c>
      <c r="S299" s="135">
        <v>0.1</v>
      </c>
      <c r="T299" s="281">
        <v>7.636111111111112</v>
      </c>
      <c r="U299" s="282"/>
      <c r="V299" s="283"/>
    </row>
    <row r="300" spans="1:22" x14ac:dyDescent="0.25">
      <c r="A300" s="10" t="s">
        <v>232</v>
      </c>
      <c r="B300" s="13" t="s">
        <v>11</v>
      </c>
      <c r="C300" s="4" t="s">
        <v>269</v>
      </c>
      <c r="D300" s="131" t="s">
        <v>270</v>
      </c>
      <c r="E300" s="116" t="s">
        <v>271</v>
      </c>
      <c r="F300" s="116" t="s">
        <v>213</v>
      </c>
      <c r="G300" s="284" t="s">
        <v>137</v>
      </c>
      <c r="H300" s="116" t="s">
        <v>213</v>
      </c>
      <c r="I300" s="185" t="s">
        <v>312</v>
      </c>
      <c r="J300" s="285" t="s">
        <v>313</v>
      </c>
      <c r="K300" s="286" t="s">
        <v>314</v>
      </c>
      <c r="L300" s="120" t="s">
        <v>315</v>
      </c>
      <c r="M300" s="149" t="s">
        <v>316</v>
      </c>
      <c r="N300" s="116" t="s">
        <v>295</v>
      </c>
      <c r="O300" s="240" t="s">
        <v>137</v>
      </c>
      <c r="P300" s="242" t="s">
        <v>118</v>
      </c>
      <c r="Q300" s="124" t="s">
        <v>221</v>
      </c>
      <c r="R300" s="125" t="s">
        <v>211</v>
      </c>
      <c r="S300" s="226" t="s">
        <v>222</v>
      </c>
      <c r="T300" s="124" t="s">
        <v>279</v>
      </c>
      <c r="U300" s="141"/>
      <c r="V300" s="153"/>
    </row>
    <row r="301" spans="1:22" x14ac:dyDescent="0.25">
      <c r="A301" s="10" t="s">
        <v>232</v>
      </c>
      <c r="B301" s="13" t="s">
        <v>11</v>
      </c>
      <c r="C301" s="47">
        <v>8</v>
      </c>
      <c r="D301" s="183">
        <v>7.636111111111112</v>
      </c>
      <c r="E301" s="287">
        <v>42272</v>
      </c>
      <c r="F301" s="128" t="s">
        <v>287</v>
      </c>
      <c r="G301" s="273">
        <v>1</v>
      </c>
      <c r="H301" s="132">
        <v>42308</v>
      </c>
      <c r="I301" s="47">
        <v>-2</v>
      </c>
      <c r="J301" s="273">
        <v>0</v>
      </c>
      <c r="K301" s="47">
        <v>0</v>
      </c>
      <c r="L301" s="47">
        <v>0</v>
      </c>
      <c r="M301" s="47">
        <v>-1</v>
      </c>
      <c r="N301" s="143" t="s">
        <v>297</v>
      </c>
      <c r="O301" s="4">
        <v>1</v>
      </c>
      <c r="P301" s="4">
        <v>0</v>
      </c>
      <c r="Q301" s="134">
        <v>8</v>
      </c>
      <c r="R301" s="47">
        <v>-1</v>
      </c>
      <c r="S301" s="135">
        <v>-0.125</v>
      </c>
      <c r="T301" s="144">
        <v>7.761111111111112</v>
      </c>
      <c r="U301" s="282"/>
      <c r="V301" s="171"/>
    </row>
    <row r="302" spans="1:22" x14ac:dyDescent="0.25">
      <c r="A302" s="10" t="s">
        <v>232</v>
      </c>
      <c r="B302" s="13" t="s">
        <v>11</v>
      </c>
      <c r="C302" s="4" t="s">
        <v>269</v>
      </c>
      <c r="D302" s="131" t="s">
        <v>270</v>
      </c>
      <c r="E302" s="116" t="s">
        <v>271</v>
      </c>
      <c r="F302" s="116" t="s">
        <v>213</v>
      </c>
      <c r="G302" s="288" t="s">
        <v>144</v>
      </c>
      <c r="H302" s="289" t="s">
        <v>143</v>
      </c>
      <c r="I302" s="246" t="s">
        <v>317</v>
      </c>
      <c r="J302" s="174" t="s">
        <v>137</v>
      </c>
      <c r="K302" s="240" t="s">
        <v>139</v>
      </c>
      <c r="L302" s="246" t="s">
        <v>298</v>
      </c>
      <c r="M302" s="116" t="s">
        <v>213</v>
      </c>
      <c r="N302" s="246" t="s">
        <v>122</v>
      </c>
      <c r="O302" s="242" t="s">
        <v>245</v>
      </c>
      <c r="P302" s="240" t="s">
        <v>277</v>
      </c>
      <c r="Q302" s="124" t="s">
        <v>221</v>
      </c>
      <c r="R302" s="125" t="s">
        <v>211</v>
      </c>
      <c r="S302" s="226" t="s">
        <v>222</v>
      </c>
      <c r="T302" s="124" t="s">
        <v>279</v>
      </c>
      <c r="U302" s="141"/>
      <c r="V302" s="153"/>
    </row>
    <row r="303" spans="1:22" x14ac:dyDescent="0.25">
      <c r="A303" s="10" t="s">
        <v>232</v>
      </c>
      <c r="B303" s="13" t="s">
        <v>11</v>
      </c>
      <c r="C303" s="47">
        <v>8</v>
      </c>
      <c r="D303" s="142">
        <v>7.761111111111112</v>
      </c>
      <c r="E303" s="9"/>
      <c r="F303" s="143" t="s">
        <v>297</v>
      </c>
      <c r="G303" s="133">
        <v>2</v>
      </c>
      <c r="H303" s="253">
        <v>3</v>
      </c>
      <c r="I303" s="4">
        <v>1</v>
      </c>
      <c r="J303" s="4">
        <v>-1</v>
      </c>
      <c r="K303" s="4">
        <v>0</v>
      </c>
      <c r="L303" s="4">
        <v>1</v>
      </c>
      <c r="M303" s="132">
        <v>42406</v>
      </c>
      <c r="N303" s="47">
        <v>2</v>
      </c>
      <c r="O303" s="47">
        <v>0</v>
      </c>
      <c r="P303" s="47">
        <v>0</v>
      </c>
      <c r="Q303" s="134">
        <v>9</v>
      </c>
      <c r="R303" s="47">
        <v>8</v>
      </c>
      <c r="S303" s="135">
        <v>0.88888888888888884</v>
      </c>
      <c r="T303" s="144">
        <v>6.8722222222222236</v>
      </c>
      <c r="U303" s="145"/>
      <c r="V303" s="171"/>
    </row>
    <row r="304" spans="1:22" x14ac:dyDescent="0.25">
      <c r="A304" s="10" t="s">
        <v>232</v>
      </c>
      <c r="B304" s="13" t="s">
        <v>11</v>
      </c>
      <c r="C304" s="4" t="s">
        <v>269</v>
      </c>
      <c r="D304" s="131" t="s">
        <v>270</v>
      </c>
      <c r="E304" s="116" t="s">
        <v>271</v>
      </c>
      <c r="F304" s="116" t="s">
        <v>213</v>
      </c>
      <c r="G304" s="240" t="s">
        <v>291</v>
      </c>
      <c r="H304" s="174" t="s">
        <v>137</v>
      </c>
      <c r="I304" s="240" t="s">
        <v>318</v>
      </c>
      <c r="J304" s="116" t="s">
        <v>213</v>
      </c>
      <c r="K304" s="151" t="s">
        <v>247</v>
      </c>
      <c r="L304" s="246" t="s">
        <v>319</v>
      </c>
      <c r="M304" s="174" t="s">
        <v>251</v>
      </c>
      <c r="N304" s="246" t="s">
        <v>320</v>
      </c>
      <c r="O304" s="246" t="s">
        <v>321</v>
      </c>
      <c r="Q304" s="124" t="s">
        <v>221</v>
      </c>
      <c r="R304" s="125" t="s">
        <v>211</v>
      </c>
      <c r="S304" s="226" t="s">
        <v>222</v>
      </c>
      <c r="T304" s="124" t="s">
        <v>279</v>
      </c>
      <c r="U304" s="141"/>
      <c r="V304" s="153"/>
    </row>
    <row r="305" spans="1:22" x14ac:dyDescent="0.25">
      <c r="A305" s="10" t="s">
        <v>232</v>
      </c>
      <c r="B305" s="13" t="s">
        <v>11</v>
      </c>
      <c r="C305" s="47">
        <v>7</v>
      </c>
      <c r="D305" s="142">
        <v>6.8722222222222236</v>
      </c>
      <c r="E305" s="9"/>
      <c r="F305" s="132">
        <v>42406</v>
      </c>
      <c r="G305" s="47">
        <v>1</v>
      </c>
      <c r="H305" s="47">
        <v>-1</v>
      </c>
      <c r="I305" s="4">
        <v>2</v>
      </c>
      <c r="J305" s="132">
        <v>42420</v>
      </c>
      <c r="K305" s="4">
        <v>1</v>
      </c>
      <c r="L305" s="4">
        <v>2</v>
      </c>
      <c r="M305" s="4">
        <v>0</v>
      </c>
      <c r="N305" s="4">
        <v>0</v>
      </c>
      <c r="O305" s="4">
        <v>1</v>
      </c>
      <c r="Q305" s="134">
        <v>8</v>
      </c>
      <c r="R305" s="47">
        <v>6</v>
      </c>
      <c r="S305" s="135">
        <v>0.75</v>
      </c>
      <c r="T305" s="144">
        <v>6.1222222222222236</v>
      </c>
      <c r="U305" s="145"/>
      <c r="V305" s="171"/>
    </row>
    <row r="306" spans="1:22" x14ac:dyDescent="0.25">
      <c r="A306" s="10" t="s">
        <v>232</v>
      </c>
      <c r="B306" s="13" t="s">
        <v>11</v>
      </c>
      <c r="C306" s="4" t="s">
        <v>269</v>
      </c>
      <c r="D306" s="131" t="s">
        <v>270</v>
      </c>
      <c r="E306" s="116" t="s">
        <v>271</v>
      </c>
      <c r="F306" s="116" t="s">
        <v>213</v>
      </c>
      <c r="G306" s="158" t="s">
        <v>247</v>
      </c>
      <c r="H306" s="139" t="s">
        <v>266</v>
      </c>
      <c r="I306" s="190" t="s">
        <v>322</v>
      </c>
      <c r="J306" s="222" t="s">
        <v>323</v>
      </c>
      <c r="K306" s="243" t="s">
        <v>324</v>
      </c>
      <c r="L306" s="290" t="s">
        <v>325</v>
      </c>
      <c r="M306" s="291" t="s">
        <v>137</v>
      </c>
      <c r="N306" s="139" t="s">
        <v>309</v>
      </c>
      <c r="O306" s="290" t="s">
        <v>325</v>
      </c>
      <c r="P306" s="158" t="s">
        <v>247</v>
      </c>
      <c r="Q306" s="124" t="s">
        <v>221</v>
      </c>
      <c r="R306" s="125" t="s">
        <v>211</v>
      </c>
      <c r="S306" s="226" t="s">
        <v>222</v>
      </c>
      <c r="T306" s="124" t="s">
        <v>279</v>
      </c>
      <c r="U306" s="141"/>
      <c r="V306" s="153"/>
    </row>
    <row r="307" spans="1:22" x14ac:dyDescent="0.25">
      <c r="A307" s="10" t="s">
        <v>232</v>
      </c>
      <c r="B307" s="13" t="s">
        <v>11</v>
      </c>
      <c r="C307" s="4">
        <v>6</v>
      </c>
      <c r="D307" s="183">
        <v>6.1222222222222236</v>
      </c>
      <c r="E307" s="4"/>
      <c r="F307" s="132" t="s">
        <v>226</v>
      </c>
      <c r="G307" s="4">
        <v>-2</v>
      </c>
      <c r="H307" s="4">
        <v>0</v>
      </c>
      <c r="I307" s="133">
        <v>-4</v>
      </c>
      <c r="J307" s="4">
        <v>0</v>
      </c>
      <c r="K307" s="4">
        <v>-1</v>
      </c>
      <c r="L307" s="4">
        <v>-2</v>
      </c>
      <c r="M307" s="4">
        <v>0</v>
      </c>
      <c r="N307" s="4">
        <v>0</v>
      </c>
      <c r="O307" s="4">
        <v>-2</v>
      </c>
      <c r="P307" s="4">
        <v>-2</v>
      </c>
      <c r="Q307" s="134">
        <v>10</v>
      </c>
      <c r="R307" s="47">
        <v>-13</v>
      </c>
      <c r="S307" s="135">
        <v>-1.3</v>
      </c>
      <c r="T307" s="144">
        <v>7.4222222222222234</v>
      </c>
      <c r="U307" s="145"/>
      <c r="V307" s="171"/>
    </row>
    <row r="308" spans="1:22" x14ac:dyDescent="0.25">
      <c r="A308" s="10" t="s">
        <v>232</v>
      </c>
      <c r="B308" s="13" t="s">
        <v>11</v>
      </c>
      <c r="C308" s="4" t="s">
        <v>269</v>
      </c>
      <c r="D308" s="131" t="s">
        <v>270</v>
      </c>
      <c r="E308" s="116" t="s">
        <v>271</v>
      </c>
      <c r="F308" s="116" t="s">
        <v>213</v>
      </c>
      <c r="G308" s="174" t="s">
        <v>137</v>
      </c>
      <c r="H308" s="292" t="s">
        <v>143</v>
      </c>
      <c r="I308" s="167" t="s">
        <v>245</v>
      </c>
      <c r="J308" s="256" t="s">
        <v>575</v>
      </c>
      <c r="K308" s="294" t="s">
        <v>67</v>
      </c>
      <c r="L308" s="166" t="s">
        <v>266</v>
      </c>
      <c r="M308" s="172" t="s">
        <v>213</v>
      </c>
      <c r="N308" s="295" t="s">
        <v>143</v>
      </c>
      <c r="O308" s="151" t="s">
        <v>67</v>
      </c>
      <c r="P308" s="166" t="s">
        <v>124</v>
      </c>
      <c r="Q308" s="124" t="s">
        <v>221</v>
      </c>
      <c r="R308" s="125" t="s">
        <v>211</v>
      </c>
      <c r="S308" s="126" t="s">
        <v>222</v>
      </c>
      <c r="T308" s="124" t="s">
        <v>279</v>
      </c>
      <c r="U308" s="141"/>
      <c r="V308" s="141"/>
    </row>
    <row r="309" spans="1:22" x14ac:dyDescent="0.25">
      <c r="A309" s="10" t="s">
        <v>232</v>
      </c>
      <c r="B309" s="13" t="s">
        <v>11</v>
      </c>
      <c r="C309" s="47">
        <v>7</v>
      </c>
      <c r="D309" s="183">
        <v>7.4222222222222234</v>
      </c>
      <c r="E309" s="296">
        <v>42450</v>
      </c>
      <c r="F309" s="132">
        <v>42476</v>
      </c>
      <c r="G309" s="4">
        <v>-2</v>
      </c>
      <c r="H309" s="4">
        <v>1</v>
      </c>
      <c r="I309" s="297" t="s">
        <v>326</v>
      </c>
      <c r="J309" s="4">
        <v>-2</v>
      </c>
      <c r="K309" s="4">
        <v>0</v>
      </c>
      <c r="L309" s="4">
        <v>-2</v>
      </c>
      <c r="M309" s="184" t="s">
        <v>250</v>
      </c>
      <c r="N309" s="4">
        <v>0</v>
      </c>
      <c r="O309" s="4">
        <v>0</v>
      </c>
      <c r="P309" s="4">
        <v>-2</v>
      </c>
      <c r="Q309" s="169">
        <v>9</v>
      </c>
      <c r="R309" s="47">
        <v>-6</v>
      </c>
      <c r="S309" s="135">
        <f>+R309/Q309</f>
        <v>-0.66666666666666663</v>
      </c>
      <c r="T309" s="156">
        <f>+D309-S309</f>
        <v>8.0888888888888903</v>
      </c>
      <c r="U309" s="170"/>
      <c r="V309" s="171"/>
    </row>
    <row r="310" spans="1:22" x14ac:dyDescent="0.25">
      <c r="A310" s="10" t="s">
        <v>232</v>
      </c>
      <c r="B310" s="13" t="s">
        <v>11</v>
      </c>
      <c r="C310" s="4" t="s">
        <v>269</v>
      </c>
      <c r="D310" s="131" t="s">
        <v>270</v>
      </c>
      <c r="E310" s="116" t="s">
        <v>271</v>
      </c>
      <c r="F310" s="116" t="s">
        <v>213</v>
      </c>
      <c r="G310" s="198" t="s">
        <v>220</v>
      </c>
      <c r="H310" s="246" t="s">
        <v>137</v>
      </c>
      <c r="I310" s="295" t="s">
        <v>143</v>
      </c>
      <c r="J310" s="158" t="s">
        <v>247</v>
      </c>
      <c r="K310" s="174" t="s">
        <v>251</v>
      </c>
      <c r="L310" s="240" t="s">
        <v>327</v>
      </c>
      <c r="M310" s="298" t="s">
        <v>124</v>
      </c>
      <c r="N310" s="299" t="s">
        <v>143</v>
      </c>
      <c r="O310" s="179" t="s">
        <v>137</v>
      </c>
      <c r="P310" s="182" t="s">
        <v>249</v>
      </c>
      <c r="Q310" s="124" t="s">
        <v>221</v>
      </c>
      <c r="R310" s="125" t="s">
        <v>211</v>
      </c>
      <c r="S310" s="126" t="s">
        <v>222</v>
      </c>
      <c r="T310" s="124" t="s">
        <v>279</v>
      </c>
      <c r="U310" s="141"/>
      <c r="V310" s="141"/>
    </row>
    <row r="311" spans="1:22" x14ac:dyDescent="0.25">
      <c r="A311" s="10" t="s">
        <v>232</v>
      </c>
      <c r="B311" s="13" t="s">
        <v>11</v>
      </c>
      <c r="C311" s="47">
        <v>8</v>
      </c>
      <c r="D311" s="183">
        <f>+T309</f>
        <v>8.0888888888888903</v>
      </c>
      <c r="E311" s="203">
        <v>42546</v>
      </c>
      <c r="F311" s="184" t="s">
        <v>250</v>
      </c>
      <c r="G311" s="4">
        <v>0</v>
      </c>
      <c r="H311" s="4">
        <v>1</v>
      </c>
      <c r="I311" s="250">
        <v>0</v>
      </c>
      <c r="J311" s="4">
        <v>-1</v>
      </c>
      <c r="K311" s="47">
        <v>-1</v>
      </c>
      <c r="L311" s="4">
        <v>0</v>
      </c>
      <c r="M311" s="47">
        <v>2</v>
      </c>
      <c r="N311" s="47">
        <v>1</v>
      </c>
      <c r="O311" s="47">
        <v>0</v>
      </c>
      <c r="P311" s="47">
        <v>0</v>
      </c>
      <c r="Q311" s="169">
        <v>10</v>
      </c>
      <c r="R311" s="47">
        <v>2</v>
      </c>
      <c r="S311" s="135">
        <f>+R311/Q311</f>
        <v>0.2</v>
      </c>
      <c r="T311" s="156">
        <f>+D311-S311</f>
        <v>7.8888888888888902</v>
      </c>
      <c r="U311" s="170"/>
      <c r="V311" s="171"/>
    </row>
    <row r="312" spans="1:22" x14ac:dyDescent="0.25">
      <c r="A312" s="10" t="s">
        <v>232</v>
      </c>
      <c r="B312" s="13" t="s">
        <v>11</v>
      </c>
      <c r="C312" s="4" t="s">
        <v>269</v>
      </c>
      <c r="D312" s="131" t="s">
        <v>270</v>
      </c>
      <c r="E312" s="116" t="s">
        <v>271</v>
      </c>
      <c r="F312" s="116" t="s">
        <v>213</v>
      </c>
      <c r="G312" s="300" t="s">
        <v>248</v>
      </c>
      <c r="H312" s="185" t="s">
        <v>251</v>
      </c>
      <c r="I312" s="301" t="s">
        <v>138</v>
      </c>
      <c r="J312" s="302" t="s">
        <v>328</v>
      </c>
      <c r="K312" s="207" t="s">
        <v>124</v>
      </c>
      <c r="L312" s="116" t="s">
        <v>295</v>
      </c>
      <c r="M312" s="303" t="s">
        <v>329</v>
      </c>
      <c r="N312" s="304" t="s">
        <v>274</v>
      </c>
      <c r="O312" s="185" t="s">
        <v>325</v>
      </c>
      <c r="Q312" s="305" t="s">
        <v>221</v>
      </c>
      <c r="R312" s="7" t="s">
        <v>211</v>
      </c>
      <c r="S312" s="306" t="s">
        <v>222</v>
      </c>
      <c r="T312" s="124" t="s">
        <v>279</v>
      </c>
      <c r="U312" s="141" t="s">
        <v>230</v>
      </c>
      <c r="V312" s="141" t="s">
        <v>231</v>
      </c>
    </row>
    <row r="313" spans="1:22" x14ac:dyDescent="0.25">
      <c r="A313" s="10" t="s">
        <v>232</v>
      </c>
      <c r="B313" s="13" t="s">
        <v>11</v>
      </c>
      <c r="C313" s="186">
        <v>8</v>
      </c>
      <c r="D313" s="183">
        <f>+T311</f>
        <v>7.8888888888888902</v>
      </c>
      <c r="E313" s="203">
        <v>42548</v>
      </c>
      <c r="F313" s="187" t="s">
        <v>250</v>
      </c>
      <c r="G313" s="47">
        <v>1</v>
      </c>
      <c r="H313" s="47">
        <v>2</v>
      </c>
      <c r="I313" s="47">
        <v>2</v>
      </c>
      <c r="J313" s="47">
        <v>0</v>
      </c>
      <c r="K313" s="47">
        <v>-1</v>
      </c>
      <c r="L313" s="143" t="s">
        <v>330</v>
      </c>
      <c r="M313" s="4">
        <v>0</v>
      </c>
      <c r="N313" s="4">
        <v>0</v>
      </c>
      <c r="O313" s="4">
        <v>0</v>
      </c>
      <c r="Q313" s="307">
        <v>8</v>
      </c>
      <c r="R313" s="45">
        <v>4</v>
      </c>
      <c r="S313" s="308">
        <f>+R313/Q313</f>
        <v>0.5</v>
      </c>
      <c r="T313" s="309">
        <f>+D313-S313</f>
        <v>7.3888888888888902</v>
      </c>
      <c r="U313" s="170">
        <v>9</v>
      </c>
      <c r="V313" s="171">
        <f>+U313-T313</f>
        <v>1.6111111111111098</v>
      </c>
    </row>
    <row r="314" spans="1:22" x14ac:dyDescent="0.25">
      <c r="A314" s="16" t="s">
        <v>232</v>
      </c>
      <c r="B314" s="11" t="s">
        <v>17</v>
      </c>
      <c r="C314" s="4" t="s">
        <v>269</v>
      </c>
      <c r="D314" s="131" t="s">
        <v>270</v>
      </c>
      <c r="E314" s="116" t="s">
        <v>271</v>
      </c>
      <c r="F314" s="116" t="s">
        <v>213</v>
      </c>
      <c r="G314" s="147" t="s">
        <v>233</v>
      </c>
      <c r="H314" s="148" t="s">
        <v>234</v>
      </c>
      <c r="I314" s="149" t="s">
        <v>235</v>
      </c>
      <c r="J314" s="116" t="s">
        <v>213</v>
      </c>
      <c r="K314" s="150" t="s">
        <v>236</v>
      </c>
      <c r="L314" s="150" t="s">
        <v>236</v>
      </c>
      <c r="M314" s="150" t="s">
        <v>236</v>
      </c>
      <c r="N314" s="116" t="s">
        <v>213</v>
      </c>
      <c r="O314" s="151" t="s">
        <v>70</v>
      </c>
      <c r="P314" s="152" t="s">
        <v>237</v>
      </c>
      <c r="Q314" s="124" t="s">
        <v>221</v>
      </c>
      <c r="R314" s="125" t="s">
        <v>211</v>
      </c>
      <c r="S314" s="126" t="s">
        <v>222</v>
      </c>
      <c r="T314" s="124" t="s">
        <v>279</v>
      </c>
      <c r="U314" s="153"/>
      <c r="V314" s="141"/>
    </row>
    <row r="315" spans="1:22" x14ac:dyDescent="0.25">
      <c r="A315" s="16" t="s">
        <v>232</v>
      </c>
      <c r="B315" s="11" t="s">
        <v>17</v>
      </c>
      <c r="C315" s="4">
        <v>8</v>
      </c>
      <c r="D315" s="4"/>
      <c r="E315" s="9"/>
      <c r="F315" s="132">
        <v>42308</v>
      </c>
      <c r="G315" s="154">
        <v>0</v>
      </c>
      <c r="H315" s="155">
        <v>1</v>
      </c>
      <c r="I315" s="47">
        <v>-2</v>
      </c>
      <c r="J315" s="132">
        <v>42406</v>
      </c>
      <c r="K315" s="4">
        <v>0</v>
      </c>
      <c r="L315" s="4">
        <v>0</v>
      </c>
      <c r="M315" s="4">
        <v>0</v>
      </c>
      <c r="N315" s="132">
        <v>42420</v>
      </c>
      <c r="O315" s="4">
        <v>0</v>
      </c>
      <c r="P315" s="4">
        <v>-1</v>
      </c>
      <c r="Q315" s="134">
        <v>8</v>
      </c>
      <c r="R315" s="47">
        <v>-2</v>
      </c>
      <c r="S315" s="135">
        <v>-0.25</v>
      </c>
      <c r="T315" s="156">
        <v>8.25</v>
      </c>
      <c r="U315" s="145"/>
      <c r="V315" s="146"/>
    </row>
    <row r="316" spans="1:22" x14ac:dyDescent="0.25">
      <c r="A316" s="16" t="s">
        <v>232</v>
      </c>
      <c r="B316" s="11" t="s">
        <v>17</v>
      </c>
      <c r="C316" s="4" t="s">
        <v>269</v>
      </c>
      <c r="D316" s="131" t="s">
        <v>270</v>
      </c>
      <c r="E316" s="116" t="s">
        <v>271</v>
      </c>
      <c r="F316" s="116" t="s">
        <v>213</v>
      </c>
      <c r="G316" s="152" t="s">
        <v>66</v>
      </c>
      <c r="H316" s="151" t="s">
        <v>238</v>
      </c>
      <c r="I316" s="116" t="s">
        <v>213</v>
      </c>
      <c r="J316" s="121" t="s">
        <v>218</v>
      </c>
      <c r="K316" s="138" t="s">
        <v>239</v>
      </c>
      <c r="L316" s="157" t="s">
        <v>228</v>
      </c>
      <c r="M316" s="158" t="s">
        <v>220</v>
      </c>
      <c r="N316" s="122" t="s">
        <v>240</v>
      </c>
      <c r="O316" s="159" t="s">
        <v>227</v>
      </c>
      <c r="P316" s="160" t="s">
        <v>65</v>
      </c>
      <c r="Q316" s="124" t="s">
        <v>221</v>
      </c>
      <c r="R316" s="125" t="s">
        <v>211</v>
      </c>
      <c r="S316" s="126" t="s">
        <v>222</v>
      </c>
      <c r="T316" s="124" t="s">
        <v>279</v>
      </c>
      <c r="U316" s="153"/>
      <c r="V316" s="141"/>
    </row>
    <row r="317" spans="1:22" x14ac:dyDescent="0.25">
      <c r="A317" s="16" t="s">
        <v>232</v>
      </c>
      <c r="B317" s="11" t="s">
        <v>17</v>
      </c>
      <c r="C317" s="47">
        <v>8</v>
      </c>
      <c r="D317" s="142">
        <v>8.25</v>
      </c>
      <c r="E317" s="143">
        <v>42420</v>
      </c>
      <c r="F317" s="132">
        <v>42420</v>
      </c>
      <c r="G317" s="4">
        <v>-1</v>
      </c>
      <c r="H317" s="4">
        <v>0</v>
      </c>
      <c r="I317" s="132" t="s">
        <v>226</v>
      </c>
      <c r="J317" s="4">
        <v>0</v>
      </c>
      <c r="K317" s="4">
        <v>-1</v>
      </c>
      <c r="L317" s="161">
        <v>-2</v>
      </c>
      <c r="M317" s="162">
        <v>-3</v>
      </c>
      <c r="N317" s="162">
        <v>0</v>
      </c>
      <c r="O317" s="162">
        <v>-2</v>
      </c>
      <c r="P317" s="163">
        <v>-3</v>
      </c>
      <c r="Q317" s="164">
        <v>9</v>
      </c>
      <c r="R317" s="47">
        <v>-10</v>
      </c>
      <c r="S317" s="135">
        <v>-1.1111111111111112</v>
      </c>
      <c r="T317" s="156">
        <v>9.3611111111111107</v>
      </c>
      <c r="U317" s="145"/>
      <c r="V317" s="146"/>
    </row>
    <row r="318" spans="1:22" x14ac:dyDescent="0.25">
      <c r="A318" s="16" t="s">
        <v>232</v>
      </c>
      <c r="B318" s="11" t="s">
        <v>17</v>
      </c>
      <c r="C318" s="4" t="s">
        <v>269</v>
      </c>
      <c r="D318" s="131" t="s">
        <v>270</v>
      </c>
      <c r="E318" s="116" t="s">
        <v>271</v>
      </c>
      <c r="F318" s="116" t="s">
        <v>213</v>
      </c>
      <c r="G318" s="139" t="s">
        <v>70</v>
      </c>
      <c r="H318" s="131" t="s">
        <v>213</v>
      </c>
      <c r="I318" s="138" t="s">
        <v>241</v>
      </c>
      <c r="J318" s="158" t="s">
        <v>242</v>
      </c>
      <c r="K318" s="165" t="s">
        <v>243</v>
      </c>
      <c r="L318" s="137" t="s">
        <v>244</v>
      </c>
      <c r="M318" s="166" t="s">
        <v>219</v>
      </c>
      <c r="N318" s="167" t="s">
        <v>245</v>
      </c>
      <c r="O318" s="168" t="s">
        <v>246</v>
      </c>
      <c r="P318" s="158" t="s">
        <v>247</v>
      </c>
      <c r="Q318" s="124" t="s">
        <v>221</v>
      </c>
      <c r="R318" s="125" t="s">
        <v>211</v>
      </c>
      <c r="S318" s="126" t="s">
        <v>222</v>
      </c>
      <c r="T318" s="124" t="s">
        <v>279</v>
      </c>
      <c r="U318" s="141"/>
      <c r="V318" s="141"/>
    </row>
    <row r="319" spans="1:22" x14ac:dyDescent="0.25">
      <c r="A319" s="16" t="s">
        <v>232</v>
      </c>
      <c r="B319" s="11" t="s">
        <v>17</v>
      </c>
      <c r="C319" s="47">
        <v>9</v>
      </c>
      <c r="D319" s="142">
        <v>9.3611111111111107</v>
      </c>
      <c r="E319" s="143">
        <v>42450</v>
      </c>
      <c r="F319" s="132" t="s">
        <v>226</v>
      </c>
      <c r="G319" s="162">
        <v>0</v>
      </c>
      <c r="H319" s="132">
        <v>42476</v>
      </c>
      <c r="I319" s="4">
        <v>0</v>
      </c>
      <c r="J319" s="4">
        <v>-1</v>
      </c>
      <c r="K319" s="4">
        <v>1</v>
      </c>
      <c r="L319" s="4">
        <v>0</v>
      </c>
      <c r="M319" s="4">
        <v>-1</v>
      </c>
      <c r="N319" s="4">
        <v>3</v>
      </c>
      <c r="O319" s="133">
        <v>0</v>
      </c>
      <c r="P319" s="4">
        <v>0</v>
      </c>
      <c r="Q319" s="169">
        <v>9</v>
      </c>
      <c r="R319" s="47">
        <v>2</v>
      </c>
      <c r="S319" s="135">
        <f>+R319/Q319</f>
        <v>0.22222222222222221</v>
      </c>
      <c r="T319" s="156">
        <f>+D319-S319</f>
        <v>9.1388888888888893</v>
      </c>
      <c r="U319" s="170"/>
      <c r="V319" s="171"/>
    </row>
    <row r="320" spans="1:22" x14ac:dyDescent="0.25">
      <c r="A320" s="16" t="s">
        <v>232</v>
      </c>
      <c r="B320" s="11" t="s">
        <v>17</v>
      </c>
      <c r="C320" s="4" t="s">
        <v>269</v>
      </c>
      <c r="D320" s="131" t="s">
        <v>270</v>
      </c>
      <c r="E320" s="116" t="s">
        <v>271</v>
      </c>
      <c r="F320" s="116" t="s">
        <v>213</v>
      </c>
      <c r="G320" s="173" t="s">
        <v>220</v>
      </c>
      <c r="H320" s="174" t="s">
        <v>136</v>
      </c>
      <c r="I320" s="175" t="s">
        <v>248</v>
      </c>
      <c r="J320" s="176" t="s">
        <v>143</v>
      </c>
      <c r="K320" s="177" t="s">
        <v>249</v>
      </c>
      <c r="L320" s="178" t="s">
        <v>220</v>
      </c>
      <c r="M320" s="179" t="s">
        <v>137</v>
      </c>
      <c r="N320" s="180" t="s">
        <v>143</v>
      </c>
      <c r="O320" s="181" t="s">
        <v>248</v>
      </c>
      <c r="P320" s="182" t="s">
        <v>249</v>
      </c>
      <c r="Q320" s="124" t="s">
        <v>221</v>
      </c>
      <c r="R320" s="125" t="s">
        <v>211</v>
      </c>
      <c r="S320" s="126" t="s">
        <v>222</v>
      </c>
      <c r="T320" s="124" t="s">
        <v>279</v>
      </c>
      <c r="U320" s="141"/>
      <c r="V320" s="141"/>
    </row>
    <row r="321" spans="1:22" x14ac:dyDescent="0.25">
      <c r="A321" s="16" t="s">
        <v>232</v>
      </c>
      <c r="B321" s="11" t="s">
        <v>17</v>
      </c>
      <c r="C321" s="47">
        <v>9</v>
      </c>
      <c r="D321" s="183">
        <f>+T319</f>
        <v>9.1388888888888893</v>
      </c>
      <c r="E321" s="132">
        <v>42476</v>
      </c>
      <c r="F321" s="184" t="s">
        <v>250</v>
      </c>
      <c r="G321" s="4">
        <v>-2</v>
      </c>
      <c r="H321" s="4">
        <v>0</v>
      </c>
      <c r="I321" s="4">
        <v>0</v>
      </c>
      <c r="J321" s="4">
        <v>0</v>
      </c>
      <c r="K321" s="4">
        <v>0</v>
      </c>
      <c r="L321" s="47">
        <v>1</v>
      </c>
      <c r="M321" s="47">
        <v>0</v>
      </c>
      <c r="N321" s="47">
        <v>0</v>
      </c>
      <c r="O321" s="47">
        <v>0</v>
      </c>
      <c r="P321" s="47">
        <v>0</v>
      </c>
      <c r="Q321" s="169">
        <v>10</v>
      </c>
      <c r="R321" s="47">
        <v>-1</v>
      </c>
      <c r="S321" s="135">
        <f>+R321/Q321</f>
        <v>-0.1</v>
      </c>
      <c r="T321" s="156">
        <f>+D321-S321</f>
        <v>9.2388888888888889</v>
      </c>
      <c r="U321" s="170"/>
      <c r="V321" s="171"/>
    </row>
    <row r="322" spans="1:22" x14ac:dyDescent="0.25">
      <c r="A322" s="16" t="s">
        <v>232</v>
      </c>
      <c r="B322" s="11" t="s">
        <v>17</v>
      </c>
      <c r="C322" s="4" t="s">
        <v>269</v>
      </c>
      <c r="D322" s="131" t="s">
        <v>270</v>
      </c>
      <c r="E322" s="116" t="s">
        <v>271</v>
      </c>
      <c r="F322" s="116" t="s">
        <v>213</v>
      </c>
      <c r="G322" s="185" t="s">
        <v>251</v>
      </c>
      <c r="Q322" s="124" t="s">
        <v>221</v>
      </c>
      <c r="R322" s="125" t="s">
        <v>211</v>
      </c>
      <c r="S322" s="126" t="s">
        <v>222</v>
      </c>
      <c r="T322" s="124" t="s">
        <v>279</v>
      </c>
      <c r="U322" s="141" t="s">
        <v>230</v>
      </c>
      <c r="V322" s="141" t="s">
        <v>231</v>
      </c>
    </row>
    <row r="323" spans="1:22" x14ac:dyDescent="0.25">
      <c r="A323" s="16" t="s">
        <v>232</v>
      </c>
      <c r="B323" s="11" t="s">
        <v>17</v>
      </c>
      <c r="C323" s="186">
        <v>9</v>
      </c>
      <c r="D323" s="183">
        <f>+T321</f>
        <v>9.2388888888888889</v>
      </c>
      <c r="E323" s="4"/>
      <c r="F323" s="187" t="s">
        <v>250</v>
      </c>
      <c r="G323" s="47">
        <v>0</v>
      </c>
      <c r="Q323" s="169">
        <v>1</v>
      </c>
      <c r="R323" s="47">
        <v>0</v>
      </c>
      <c r="S323" s="135">
        <f>+R323/Q323</f>
        <v>0</v>
      </c>
      <c r="T323" s="156">
        <f>+D323-S323</f>
        <v>9.2388888888888889</v>
      </c>
      <c r="U323" s="170">
        <v>8.25</v>
      </c>
      <c r="V323" s="171">
        <f>+U323-T323</f>
        <v>-0.98888888888888893</v>
      </c>
    </row>
    <row r="324" spans="1:22" x14ac:dyDescent="0.25">
      <c r="A324" s="19" t="s">
        <v>668</v>
      </c>
      <c r="B324" s="13" t="s">
        <v>669</v>
      </c>
      <c r="C324" s="4" t="s">
        <v>269</v>
      </c>
      <c r="D324" s="131" t="s">
        <v>270</v>
      </c>
      <c r="E324" s="116" t="s">
        <v>271</v>
      </c>
      <c r="F324" s="116" t="s">
        <v>213</v>
      </c>
      <c r="G324" s="680" t="s">
        <v>325</v>
      </c>
      <c r="H324" s="313" t="s">
        <v>137</v>
      </c>
      <c r="I324" s="313" t="s">
        <v>308</v>
      </c>
      <c r="J324" s="313" t="s">
        <v>404</v>
      </c>
      <c r="K324" s="116" t="s">
        <v>213</v>
      </c>
      <c r="L324" s="279" t="s">
        <v>285</v>
      </c>
      <c r="M324" s="571" t="s">
        <v>422</v>
      </c>
      <c r="N324" s="258" t="s">
        <v>274</v>
      </c>
      <c r="O324" s="571" t="s">
        <v>500</v>
      </c>
      <c r="P324" s="270" t="s">
        <v>403</v>
      </c>
      <c r="Q324" s="124" t="s">
        <v>221</v>
      </c>
      <c r="R324" s="125" t="s">
        <v>211</v>
      </c>
      <c r="S324" s="126" t="s">
        <v>222</v>
      </c>
      <c r="T324" s="124" t="s">
        <v>279</v>
      </c>
      <c r="U324" s="272"/>
      <c r="V324" s="26"/>
    </row>
    <row r="325" spans="1:22" x14ac:dyDescent="0.25">
      <c r="A325" s="19" t="s">
        <v>668</v>
      </c>
      <c r="B325" s="13" t="s">
        <v>669</v>
      </c>
      <c r="C325" s="4">
        <v>6</v>
      </c>
      <c r="D325" s="4"/>
      <c r="E325" s="9"/>
      <c r="F325" s="143">
        <v>42140</v>
      </c>
      <c r="G325" s="133">
        <v>0</v>
      </c>
      <c r="H325" s="4">
        <v>0</v>
      </c>
      <c r="I325" s="4">
        <v>0</v>
      </c>
      <c r="J325" s="4">
        <v>1</v>
      </c>
      <c r="K325" s="218">
        <v>42161</v>
      </c>
      <c r="L325" s="47">
        <v>-2</v>
      </c>
      <c r="M325" s="47">
        <v>0</v>
      </c>
      <c r="N325" s="4">
        <v>-2</v>
      </c>
      <c r="O325" s="4">
        <v>-1</v>
      </c>
      <c r="P325" s="4">
        <v>1</v>
      </c>
      <c r="Q325" s="134">
        <v>9</v>
      </c>
      <c r="R325" s="47">
        <v>-3</v>
      </c>
      <c r="S325" s="135">
        <v>-0.33333333333333331</v>
      </c>
      <c r="T325" s="136">
        <v>6.333333333333333</v>
      </c>
      <c r="U325" s="227"/>
      <c r="V325" s="558"/>
    </row>
    <row r="326" spans="1:22" x14ac:dyDescent="0.25">
      <c r="A326" s="19" t="s">
        <v>668</v>
      </c>
      <c r="B326" s="13" t="s">
        <v>669</v>
      </c>
      <c r="C326" s="4" t="s">
        <v>269</v>
      </c>
      <c r="D326" s="131" t="s">
        <v>270</v>
      </c>
      <c r="E326" s="116" t="s">
        <v>271</v>
      </c>
      <c r="F326" s="116" t="s">
        <v>213</v>
      </c>
      <c r="G326" s="681" t="s">
        <v>478</v>
      </c>
      <c r="H326" s="116" t="s">
        <v>213</v>
      </c>
      <c r="I326" s="420" t="s">
        <v>302</v>
      </c>
      <c r="J326" s="221" t="s">
        <v>123</v>
      </c>
      <c r="K326" s="426" t="s">
        <v>285</v>
      </c>
      <c r="L326" s="232" t="s">
        <v>288</v>
      </c>
      <c r="M326" s="467" t="s">
        <v>440</v>
      </c>
      <c r="N326" s="653" t="s">
        <v>302</v>
      </c>
      <c r="O326" s="258" t="s">
        <v>123</v>
      </c>
      <c r="P326" s="426" t="s">
        <v>285</v>
      </c>
      <c r="Q326" s="124" t="s">
        <v>221</v>
      </c>
      <c r="R326" s="125" t="s">
        <v>211</v>
      </c>
      <c r="S326" s="126" t="s">
        <v>222</v>
      </c>
      <c r="T326" s="124" t="s">
        <v>279</v>
      </c>
      <c r="U326" s="141"/>
      <c r="V326" s="141"/>
    </row>
    <row r="327" spans="1:22" x14ac:dyDescent="0.25">
      <c r="A327" s="19" t="s">
        <v>668</v>
      </c>
      <c r="B327" s="13" t="s">
        <v>669</v>
      </c>
      <c r="C327" s="47">
        <v>6</v>
      </c>
      <c r="D327" s="183">
        <v>6.333333333333333</v>
      </c>
      <c r="E327" s="128">
        <v>42161</v>
      </c>
      <c r="F327" s="218">
        <v>42161</v>
      </c>
      <c r="G327" s="133">
        <v>0</v>
      </c>
      <c r="H327" s="132" t="s">
        <v>398</v>
      </c>
      <c r="I327" s="169">
        <v>-1</v>
      </c>
      <c r="J327" s="169">
        <v>0</v>
      </c>
      <c r="K327" s="169">
        <v>-1</v>
      </c>
      <c r="L327" s="169">
        <v>0</v>
      </c>
      <c r="M327" s="169">
        <v>2</v>
      </c>
      <c r="N327" s="169">
        <v>1</v>
      </c>
      <c r="O327" s="169">
        <v>-2</v>
      </c>
      <c r="P327" s="169">
        <v>-1</v>
      </c>
      <c r="Q327" s="134">
        <v>9</v>
      </c>
      <c r="R327" s="47">
        <v>-2</v>
      </c>
      <c r="S327" s="135">
        <v>-0.22222222222222221</v>
      </c>
      <c r="T327" s="156">
        <v>6.5555555555555554</v>
      </c>
      <c r="U327" s="282"/>
      <c r="V327" s="171"/>
    </row>
    <row r="328" spans="1:22" x14ac:dyDescent="0.25">
      <c r="A328" s="19" t="s">
        <v>668</v>
      </c>
      <c r="B328" s="13" t="s">
        <v>669</v>
      </c>
      <c r="C328" s="4" t="s">
        <v>269</v>
      </c>
      <c r="D328" s="131" t="s">
        <v>270</v>
      </c>
      <c r="E328" s="116" t="s">
        <v>271</v>
      </c>
      <c r="F328" s="116" t="s">
        <v>213</v>
      </c>
      <c r="G328" s="230" t="s">
        <v>288</v>
      </c>
      <c r="H328" s="421" t="s">
        <v>440</v>
      </c>
      <c r="I328" s="116" t="s">
        <v>213</v>
      </c>
      <c r="J328" s="604" t="s">
        <v>605</v>
      </c>
      <c r="K328" s="682" t="s">
        <v>273</v>
      </c>
      <c r="L328" s="149" t="s">
        <v>313</v>
      </c>
      <c r="M328" s="238" t="s">
        <v>635</v>
      </c>
      <c r="N328" s="116" t="s">
        <v>213</v>
      </c>
      <c r="O328" s="240" t="s">
        <v>118</v>
      </c>
      <c r="P328" s="243" t="s">
        <v>273</v>
      </c>
      <c r="Q328" s="124" t="s">
        <v>221</v>
      </c>
      <c r="R328" s="125" t="s">
        <v>211</v>
      </c>
      <c r="S328" s="126" t="s">
        <v>222</v>
      </c>
      <c r="T328" s="124" t="s">
        <v>279</v>
      </c>
      <c r="U328" s="141"/>
      <c r="V328" s="141"/>
    </row>
    <row r="329" spans="1:22" x14ac:dyDescent="0.25">
      <c r="A329" s="19" t="s">
        <v>668</v>
      </c>
      <c r="B329" s="13" t="s">
        <v>669</v>
      </c>
      <c r="C329" s="47">
        <v>6</v>
      </c>
      <c r="D329" s="183">
        <v>6.5555555555555554</v>
      </c>
      <c r="E329" s="287">
        <v>42287</v>
      </c>
      <c r="F329" s="132" t="s">
        <v>398</v>
      </c>
      <c r="G329" s="428">
        <v>0</v>
      </c>
      <c r="H329" s="169">
        <v>0</v>
      </c>
      <c r="I329" s="132">
        <v>42308</v>
      </c>
      <c r="J329" s="47">
        <v>0</v>
      </c>
      <c r="K329" s="47">
        <v>2</v>
      </c>
      <c r="L329" s="47">
        <v>0</v>
      </c>
      <c r="M329" s="47">
        <v>0</v>
      </c>
      <c r="N329" s="132">
        <v>42406</v>
      </c>
      <c r="O329" s="4">
        <v>1</v>
      </c>
      <c r="P329" s="4">
        <v>-3</v>
      </c>
      <c r="Q329" s="134">
        <v>8</v>
      </c>
      <c r="R329" s="47">
        <v>0</v>
      </c>
      <c r="S329" s="135">
        <v>0</v>
      </c>
      <c r="T329" s="156">
        <v>6.5555555555555554</v>
      </c>
      <c r="U329" s="145"/>
      <c r="V329" s="171"/>
    </row>
    <row r="330" spans="1:22" x14ac:dyDescent="0.25">
      <c r="A330" s="19" t="s">
        <v>668</v>
      </c>
      <c r="B330" s="13" t="s">
        <v>669</v>
      </c>
      <c r="C330" s="4" t="s">
        <v>269</v>
      </c>
      <c r="D330" s="131" t="s">
        <v>270</v>
      </c>
      <c r="E330" s="116" t="s">
        <v>271</v>
      </c>
      <c r="F330" s="116" t="s">
        <v>213</v>
      </c>
      <c r="G330" s="355" t="s">
        <v>338</v>
      </c>
      <c r="H330" s="231" t="s">
        <v>285</v>
      </c>
      <c r="I330" s="231" t="s">
        <v>454</v>
      </c>
      <c r="J330" s="116" t="s">
        <v>213</v>
      </c>
      <c r="K330" s="240" t="s">
        <v>590</v>
      </c>
      <c r="L330" s="242" t="s">
        <v>273</v>
      </c>
      <c r="M330" s="240" t="s">
        <v>327</v>
      </c>
      <c r="N330" s="231" t="s">
        <v>550</v>
      </c>
      <c r="O330" s="240" t="s">
        <v>429</v>
      </c>
      <c r="Q330" s="124" t="s">
        <v>221</v>
      </c>
      <c r="R330" s="125" t="s">
        <v>211</v>
      </c>
      <c r="S330" s="126" t="s">
        <v>222</v>
      </c>
      <c r="T330" s="124" t="s">
        <v>279</v>
      </c>
      <c r="U330" s="141"/>
      <c r="V330" s="141"/>
    </row>
    <row r="331" spans="1:22" x14ac:dyDescent="0.25">
      <c r="A331" s="19" t="s">
        <v>668</v>
      </c>
      <c r="B331" s="13" t="s">
        <v>669</v>
      </c>
      <c r="C331" s="47">
        <v>7</v>
      </c>
      <c r="D331" s="142">
        <v>6.5555555555555554</v>
      </c>
      <c r="E331" s="9"/>
      <c r="F331" s="132">
        <v>42406</v>
      </c>
      <c r="G331" s="4">
        <v>1</v>
      </c>
      <c r="H331" s="4">
        <v>2</v>
      </c>
      <c r="I331" s="4">
        <v>0</v>
      </c>
      <c r="J331" s="132">
        <v>42420</v>
      </c>
      <c r="K331" s="4">
        <v>1</v>
      </c>
      <c r="L331" s="4">
        <v>-1</v>
      </c>
      <c r="M331" s="4">
        <v>1</v>
      </c>
      <c r="N331" s="4">
        <v>1</v>
      </c>
      <c r="O331" s="4">
        <v>1</v>
      </c>
      <c r="Q331" s="134">
        <v>8</v>
      </c>
      <c r="R331" s="47">
        <v>6</v>
      </c>
      <c r="S331" s="135">
        <v>0.75</v>
      </c>
      <c r="T331" s="156">
        <v>5.8055555555555554</v>
      </c>
      <c r="U331" s="145"/>
      <c r="V331" s="171"/>
    </row>
    <row r="332" spans="1:22" x14ac:dyDescent="0.25">
      <c r="A332" s="19" t="s">
        <v>668</v>
      </c>
      <c r="B332" s="13" t="s">
        <v>669</v>
      </c>
      <c r="C332" s="4" t="s">
        <v>269</v>
      </c>
      <c r="D332" s="131" t="s">
        <v>270</v>
      </c>
      <c r="E332" s="116" t="s">
        <v>271</v>
      </c>
      <c r="F332" s="116" t="s">
        <v>213</v>
      </c>
      <c r="G332" s="240" t="s">
        <v>327</v>
      </c>
      <c r="H332" s="240" t="s">
        <v>118</v>
      </c>
      <c r="I332" s="683" t="s">
        <v>285</v>
      </c>
      <c r="J332" s="684" t="s">
        <v>276</v>
      </c>
      <c r="K332" s="685" t="s">
        <v>457</v>
      </c>
      <c r="L332" s="116" t="s">
        <v>213</v>
      </c>
      <c r="M332" s="464" t="s">
        <v>485</v>
      </c>
      <c r="N332" s="207" t="s">
        <v>124</v>
      </c>
      <c r="O332" s="207" t="s">
        <v>267</v>
      </c>
      <c r="P332" s="475" t="s">
        <v>618</v>
      </c>
      <c r="Q332" s="124" t="s">
        <v>221</v>
      </c>
      <c r="R332" s="125" t="s">
        <v>211</v>
      </c>
      <c r="S332" s="126" t="s">
        <v>222</v>
      </c>
      <c r="T332" s="124" t="s">
        <v>279</v>
      </c>
      <c r="U332" s="141"/>
      <c r="V332" s="141"/>
    </row>
    <row r="333" spans="1:22" x14ac:dyDescent="0.25">
      <c r="A333" s="19" t="s">
        <v>668</v>
      </c>
      <c r="B333" s="13" t="s">
        <v>669</v>
      </c>
      <c r="C333" s="249">
        <v>6</v>
      </c>
      <c r="D333" s="142">
        <v>5.8055555555555554</v>
      </c>
      <c r="E333" s="128">
        <v>42420</v>
      </c>
      <c r="F333" s="132" t="s">
        <v>226</v>
      </c>
      <c r="G333" s="4">
        <v>0</v>
      </c>
      <c r="H333" s="4">
        <v>0</v>
      </c>
      <c r="I333" s="133">
        <v>2</v>
      </c>
      <c r="J333" s="4">
        <v>0</v>
      </c>
      <c r="K333" s="4">
        <v>0</v>
      </c>
      <c r="L333" s="187" t="s">
        <v>261</v>
      </c>
      <c r="M333" s="4">
        <v>0</v>
      </c>
      <c r="N333" s="4">
        <v>-2</v>
      </c>
      <c r="O333" s="4">
        <v>-1</v>
      </c>
      <c r="P333" s="4">
        <v>0</v>
      </c>
      <c r="Q333" s="134">
        <v>9</v>
      </c>
      <c r="R333" s="47">
        <v>-1</v>
      </c>
      <c r="S333" s="135">
        <f>+R333/Q333</f>
        <v>-0.1111111111111111</v>
      </c>
      <c r="T333" s="156">
        <f>+D333-S333</f>
        <v>5.9166666666666661</v>
      </c>
      <c r="U333" s="145"/>
      <c r="V333" s="171"/>
    </row>
    <row r="334" spans="1:22" x14ac:dyDescent="0.25">
      <c r="A334" s="19" t="s">
        <v>668</v>
      </c>
      <c r="B334" s="13" t="s">
        <v>669</v>
      </c>
      <c r="C334" s="4" t="s">
        <v>269</v>
      </c>
      <c r="D334" s="131" t="s">
        <v>270</v>
      </c>
      <c r="E334" s="116" t="s">
        <v>271</v>
      </c>
      <c r="F334" s="116" t="s">
        <v>213</v>
      </c>
      <c r="G334" s="204" t="s">
        <v>124</v>
      </c>
      <c r="Q334" s="124" t="s">
        <v>221</v>
      </c>
      <c r="R334" s="125" t="s">
        <v>211</v>
      </c>
      <c r="S334" s="126" t="s">
        <v>222</v>
      </c>
      <c r="T334" s="124" t="s">
        <v>279</v>
      </c>
      <c r="U334" s="141" t="s">
        <v>230</v>
      </c>
      <c r="V334" s="141" t="s">
        <v>231</v>
      </c>
    </row>
    <row r="335" spans="1:22" x14ac:dyDescent="0.25">
      <c r="A335" s="19" t="s">
        <v>668</v>
      </c>
      <c r="B335" s="13" t="s">
        <v>669</v>
      </c>
      <c r="C335" s="4">
        <v>5</v>
      </c>
      <c r="D335" s="183">
        <f>+T333</f>
        <v>5.9166666666666661</v>
      </c>
      <c r="E335" s="4"/>
      <c r="F335" s="187" t="s">
        <v>261</v>
      </c>
      <c r="G335" s="4">
        <v>0</v>
      </c>
      <c r="Q335" s="134">
        <v>1</v>
      </c>
      <c r="R335" s="47">
        <v>0</v>
      </c>
      <c r="S335" s="135">
        <f>+R335/Q335</f>
        <v>0</v>
      </c>
      <c r="T335" s="156">
        <f>+D335-S335</f>
        <v>5.9166666666666661</v>
      </c>
      <c r="U335" s="145">
        <v>6.5555555555555554</v>
      </c>
      <c r="V335" s="171">
        <f>+U335-T335</f>
        <v>0.63888888888888928</v>
      </c>
    </row>
    <row r="336" spans="1:22" x14ac:dyDescent="0.25">
      <c r="A336" s="20" t="s">
        <v>18</v>
      </c>
      <c r="B336" s="13" t="s">
        <v>19</v>
      </c>
      <c r="C336" s="4" t="s">
        <v>269</v>
      </c>
      <c r="D336" s="131" t="s">
        <v>270</v>
      </c>
      <c r="E336" s="116" t="s">
        <v>271</v>
      </c>
      <c r="F336" s="116" t="s">
        <v>213</v>
      </c>
      <c r="G336" s="123" t="s">
        <v>283</v>
      </c>
      <c r="H336" s="221" t="s">
        <v>281</v>
      </c>
      <c r="I336" s="216" t="s">
        <v>277</v>
      </c>
      <c r="J336" s="222" t="s">
        <v>278</v>
      </c>
      <c r="K336" s="221" t="s">
        <v>137</v>
      </c>
      <c r="L336" s="116" t="s">
        <v>213</v>
      </c>
      <c r="M336" s="429" t="s">
        <v>441</v>
      </c>
      <c r="N336" s="430" t="s">
        <v>442</v>
      </c>
      <c r="O336" s="431" t="s">
        <v>443</v>
      </c>
      <c r="P336" s="174" t="s">
        <v>444</v>
      </c>
      <c r="Q336" s="124" t="s">
        <v>221</v>
      </c>
      <c r="R336" s="125" t="s">
        <v>211</v>
      </c>
      <c r="S336" s="126" t="s">
        <v>222</v>
      </c>
      <c r="T336" s="124" t="s">
        <v>279</v>
      </c>
      <c r="U336" s="432"/>
      <c r="V336" s="171"/>
    </row>
    <row r="337" spans="1:22" x14ac:dyDescent="0.25">
      <c r="A337" s="20" t="s">
        <v>18</v>
      </c>
      <c r="B337" s="13" t="s">
        <v>19</v>
      </c>
      <c r="C337" s="4">
        <v>6</v>
      </c>
      <c r="D337" s="4"/>
      <c r="E337" s="9"/>
      <c r="F337" s="9" t="s">
        <v>280</v>
      </c>
      <c r="G337" s="228">
        <v>0</v>
      </c>
      <c r="H337" s="220">
        <v>0</v>
      </c>
      <c r="I337" s="220">
        <v>0</v>
      </c>
      <c r="J337" s="220">
        <v>0</v>
      </c>
      <c r="K337" s="220">
        <v>0</v>
      </c>
      <c r="L337" s="132" t="s">
        <v>345</v>
      </c>
      <c r="M337" s="4">
        <v>0</v>
      </c>
      <c r="N337" s="4">
        <v>-1</v>
      </c>
      <c r="O337" s="4">
        <v>-2</v>
      </c>
      <c r="P337" s="4">
        <v>-1</v>
      </c>
      <c r="Q337" s="134">
        <v>9</v>
      </c>
      <c r="R337" s="47">
        <v>-4</v>
      </c>
      <c r="S337" s="135">
        <v>-0.44444444444444442</v>
      </c>
      <c r="T337" s="136">
        <v>6.4444444444444446</v>
      </c>
      <c r="U337" s="432"/>
      <c r="V337" s="171"/>
    </row>
    <row r="338" spans="1:22" x14ac:dyDescent="0.25">
      <c r="A338" s="20" t="s">
        <v>18</v>
      </c>
      <c r="B338" s="13" t="s">
        <v>19</v>
      </c>
      <c r="C338" s="4" t="s">
        <v>269</v>
      </c>
      <c r="D338" s="131" t="s">
        <v>270</v>
      </c>
      <c r="E338" s="116" t="s">
        <v>271</v>
      </c>
      <c r="F338" s="116" t="s">
        <v>213</v>
      </c>
      <c r="G338" s="433" t="s">
        <v>445</v>
      </c>
      <c r="H338" s="434" t="s">
        <v>446</v>
      </c>
      <c r="I338" s="116" t="s">
        <v>213</v>
      </c>
      <c r="J338" s="185" t="s">
        <v>447</v>
      </c>
      <c r="K338" s="303" t="s">
        <v>448</v>
      </c>
      <c r="L338" s="304" t="s">
        <v>449</v>
      </c>
      <c r="M338" s="266" t="s">
        <v>441</v>
      </c>
      <c r="N338" s="238" t="s">
        <v>450</v>
      </c>
      <c r="O338" s="286" t="s">
        <v>451</v>
      </c>
      <c r="P338" s="266" t="s">
        <v>441</v>
      </c>
      <c r="Q338" s="124" t="s">
        <v>221</v>
      </c>
      <c r="R338" s="125" t="s">
        <v>211</v>
      </c>
      <c r="S338" s="126" t="s">
        <v>222</v>
      </c>
      <c r="T338" s="124" t="s">
        <v>279</v>
      </c>
      <c r="U338" s="26"/>
      <c r="V338" s="26"/>
    </row>
    <row r="339" spans="1:22" x14ac:dyDescent="0.25">
      <c r="A339" s="20" t="s">
        <v>18</v>
      </c>
      <c r="B339" s="13" t="s">
        <v>19</v>
      </c>
      <c r="C339" s="4">
        <v>6</v>
      </c>
      <c r="D339" s="183">
        <v>6.4444444444444446</v>
      </c>
      <c r="E339" s="287">
        <v>42203</v>
      </c>
      <c r="F339" s="132" t="s">
        <v>345</v>
      </c>
      <c r="G339" s="133">
        <v>0</v>
      </c>
      <c r="H339" s="4">
        <v>-2</v>
      </c>
      <c r="I339" s="132" t="s">
        <v>351</v>
      </c>
      <c r="J339" s="4">
        <v>-2</v>
      </c>
      <c r="K339" s="4">
        <v>-2</v>
      </c>
      <c r="L339" s="4">
        <v>-1</v>
      </c>
      <c r="M339" s="4">
        <v>-2</v>
      </c>
      <c r="N339" s="4">
        <v>-1</v>
      </c>
      <c r="O339" s="4">
        <v>-1</v>
      </c>
      <c r="P339" s="4">
        <v>-2</v>
      </c>
      <c r="Q339" s="134">
        <v>9</v>
      </c>
      <c r="R339" s="47">
        <v>-13</v>
      </c>
      <c r="S339" s="135">
        <v>-1.4444444444444444</v>
      </c>
      <c r="T339" s="144">
        <v>7.8888888888888893</v>
      </c>
      <c r="U339" s="26"/>
      <c r="V339" s="26"/>
    </row>
    <row r="340" spans="1:22" x14ac:dyDescent="0.25">
      <c r="A340" s="20" t="s">
        <v>18</v>
      </c>
      <c r="B340" s="13" t="s">
        <v>19</v>
      </c>
      <c r="C340" s="4" t="s">
        <v>269</v>
      </c>
      <c r="D340" s="131" t="s">
        <v>270</v>
      </c>
      <c r="E340" s="116" t="s">
        <v>271</v>
      </c>
      <c r="F340" s="116" t="s">
        <v>213</v>
      </c>
      <c r="G340" s="435" t="s">
        <v>452</v>
      </c>
      <c r="H340" s="303" t="s">
        <v>448</v>
      </c>
      <c r="I340" s="238" t="s">
        <v>450</v>
      </c>
      <c r="J340" s="116" t="s">
        <v>213</v>
      </c>
      <c r="K340" s="137" t="s">
        <v>275</v>
      </c>
      <c r="L340" s="216" t="s">
        <v>217</v>
      </c>
      <c r="M340" s="165" t="s">
        <v>291</v>
      </c>
      <c r="N340" s="121" t="s">
        <v>310</v>
      </c>
      <c r="O340" s="137" t="s">
        <v>240</v>
      </c>
      <c r="P340" s="240" t="s">
        <v>284</v>
      </c>
      <c r="Q340" s="124" t="s">
        <v>221</v>
      </c>
      <c r="R340" s="125" t="s">
        <v>211</v>
      </c>
      <c r="S340" s="126" t="s">
        <v>222</v>
      </c>
      <c r="T340" s="124" t="s">
        <v>279</v>
      </c>
      <c r="U340" s="436"/>
      <c r="V340" s="437"/>
    </row>
    <row r="341" spans="1:22" x14ac:dyDescent="0.25">
      <c r="A341" s="20" t="s">
        <v>18</v>
      </c>
      <c r="B341" s="13" t="s">
        <v>19</v>
      </c>
      <c r="C341" s="438">
        <v>6</v>
      </c>
      <c r="D341" s="439">
        <v>7.8888888888888893</v>
      </c>
      <c r="E341" s="287">
        <v>42592</v>
      </c>
      <c r="F341" s="132" t="s">
        <v>351</v>
      </c>
      <c r="G341" s="133">
        <v>-1</v>
      </c>
      <c r="H341" s="4">
        <v>-2</v>
      </c>
      <c r="I341" s="4">
        <v>-1</v>
      </c>
      <c r="J341" s="143">
        <v>42271</v>
      </c>
      <c r="K341" s="47">
        <v>0</v>
      </c>
      <c r="L341" s="47">
        <v>1</v>
      </c>
      <c r="M341" s="47">
        <v>1</v>
      </c>
      <c r="N341" s="47">
        <v>1</v>
      </c>
      <c r="O341" s="47">
        <v>1</v>
      </c>
      <c r="P341" s="47">
        <v>1</v>
      </c>
      <c r="Q341" s="134">
        <v>9</v>
      </c>
      <c r="R341" s="47">
        <v>1</v>
      </c>
      <c r="S341" s="135">
        <v>0.1111111111111111</v>
      </c>
      <c r="T341" s="144">
        <v>7.7777777777777786</v>
      </c>
      <c r="U341" s="436"/>
      <c r="V341" s="437"/>
    </row>
    <row r="342" spans="1:22" x14ac:dyDescent="0.25">
      <c r="A342" s="20" t="s">
        <v>18</v>
      </c>
      <c r="B342" s="13" t="s">
        <v>19</v>
      </c>
      <c r="C342" s="4" t="s">
        <v>269</v>
      </c>
      <c r="D342" s="131" t="s">
        <v>270</v>
      </c>
      <c r="E342" s="116" t="s">
        <v>271</v>
      </c>
      <c r="F342" s="116" t="s">
        <v>213</v>
      </c>
      <c r="G342" s="440" t="s">
        <v>311</v>
      </c>
      <c r="H342" s="225" t="s">
        <v>286</v>
      </c>
      <c r="I342" s="167" t="s">
        <v>122</v>
      </c>
      <c r="J342" s="167" t="s">
        <v>284</v>
      </c>
      <c r="K342" s="232" t="s">
        <v>288</v>
      </c>
      <c r="L342" s="223" t="s">
        <v>285</v>
      </c>
      <c r="M342" s="232" t="s">
        <v>288</v>
      </c>
      <c r="N342" s="167" t="s">
        <v>137</v>
      </c>
      <c r="O342" s="225" t="s">
        <v>122</v>
      </c>
      <c r="P342" s="225" t="s">
        <v>284</v>
      </c>
      <c r="Q342" s="124" t="s">
        <v>221</v>
      </c>
      <c r="R342" s="125" t="s">
        <v>211</v>
      </c>
      <c r="S342" s="126" t="s">
        <v>222</v>
      </c>
      <c r="T342" s="124" t="s">
        <v>279</v>
      </c>
      <c r="U342" s="111"/>
      <c r="V342" s="111"/>
    </row>
    <row r="343" spans="1:22" x14ac:dyDescent="0.25">
      <c r="A343" s="20" t="s">
        <v>18</v>
      </c>
      <c r="B343" s="13" t="s">
        <v>19</v>
      </c>
      <c r="C343" s="4">
        <v>7</v>
      </c>
      <c r="D343" s="439">
        <v>7.7777777777777786</v>
      </c>
      <c r="E343" s="287">
        <v>42226</v>
      </c>
      <c r="F343" s="128" t="s">
        <v>287</v>
      </c>
      <c r="G343" s="441">
        <v>2</v>
      </c>
      <c r="H343" s="4">
        <v>0</v>
      </c>
      <c r="I343" s="4">
        <v>2</v>
      </c>
      <c r="J343" s="4">
        <v>0</v>
      </c>
      <c r="K343" s="4">
        <v>1</v>
      </c>
      <c r="L343" s="4">
        <v>0</v>
      </c>
      <c r="M343" s="155">
        <v>1</v>
      </c>
      <c r="N343" s="155">
        <v>0</v>
      </c>
      <c r="O343" s="155">
        <v>-1</v>
      </c>
      <c r="P343" s="155">
        <v>-2</v>
      </c>
      <c r="Q343" s="134">
        <v>10</v>
      </c>
      <c r="R343" s="47">
        <v>3</v>
      </c>
      <c r="S343" s="135">
        <v>0.3</v>
      </c>
      <c r="T343" s="156">
        <v>7.4777777777777787</v>
      </c>
      <c r="U343" s="111"/>
      <c r="V343" s="111"/>
    </row>
    <row r="344" spans="1:22" x14ac:dyDescent="0.25">
      <c r="A344" s="20" t="s">
        <v>18</v>
      </c>
      <c r="B344" s="13" t="s">
        <v>19</v>
      </c>
      <c r="C344" s="4" t="s">
        <v>269</v>
      </c>
      <c r="D344" s="131" t="s">
        <v>270</v>
      </c>
      <c r="E344" s="116" t="s">
        <v>271</v>
      </c>
      <c r="F344" s="116" t="s">
        <v>213</v>
      </c>
      <c r="G344" s="442" t="s">
        <v>285</v>
      </c>
      <c r="H344" s="116" t="s">
        <v>213</v>
      </c>
      <c r="I344" s="204" t="s">
        <v>144</v>
      </c>
      <c r="J344" s="425" t="s">
        <v>365</v>
      </c>
      <c r="K344" s="369" t="s">
        <v>397</v>
      </c>
      <c r="L344" s="265" t="s">
        <v>427</v>
      </c>
      <c r="M344" s="204" t="s">
        <v>144</v>
      </c>
      <c r="N344" s="369" t="s">
        <v>397</v>
      </c>
      <c r="O344" s="116" t="s">
        <v>213</v>
      </c>
      <c r="P344" s="211" t="s">
        <v>315</v>
      </c>
      <c r="Q344" s="124" t="s">
        <v>221</v>
      </c>
      <c r="R344" s="125" t="s">
        <v>211</v>
      </c>
      <c r="S344" s="126" t="s">
        <v>222</v>
      </c>
      <c r="T344" s="124" t="s">
        <v>279</v>
      </c>
      <c r="U344" s="26"/>
      <c r="V344" s="26"/>
    </row>
    <row r="345" spans="1:22" x14ac:dyDescent="0.25">
      <c r="A345" s="20" t="s">
        <v>18</v>
      </c>
      <c r="B345" s="13" t="s">
        <v>19</v>
      </c>
      <c r="C345" s="47">
        <v>8</v>
      </c>
      <c r="D345" s="183">
        <v>7.4777777777777787</v>
      </c>
      <c r="E345" s="287">
        <v>42271</v>
      </c>
      <c r="F345" s="128" t="s">
        <v>287</v>
      </c>
      <c r="G345" s="154">
        <v>0</v>
      </c>
      <c r="H345" s="443" t="s">
        <v>398</v>
      </c>
      <c r="I345" s="169">
        <v>2</v>
      </c>
      <c r="J345" s="169">
        <v>2</v>
      </c>
      <c r="K345" s="169">
        <v>-1</v>
      </c>
      <c r="L345" s="169">
        <v>2</v>
      </c>
      <c r="M345" s="169">
        <v>0</v>
      </c>
      <c r="N345" s="444">
        <v>-1</v>
      </c>
      <c r="O345" s="445">
        <v>42308</v>
      </c>
      <c r="P345" s="47">
        <v>2</v>
      </c>
      <c r="Q345" s="134">
        <v>8</v>
      </c>
      <c r="R345" s="47">
        <v>6</v>
      </c>
      <c r="S345" s="135">
        <v>0.75</v>
      </c>
      <c r="T345" s="144">
        <v>6.7277777777777787</v>
      </c>
      <c r="U345" s="26"/>
      <c r="V345" s="26"/>
    </row>
    <row r="346" spans="1:22" x14ac:dyDescent="0.25">
      <c r="A346" s="20" t="s">
        <v>18</v>
      </c>
      <c r="B346" s="13" t="s">
        <v>453</v>
      </c>
      <c r="C346" s="4" t="s">
        <v>269</v>
      </c>
      <c r="D346" s="131" t="s">
        <v>270</v>
      </c>
      <c r="E346" s="116" t="s">
        <v>271</v>
      </c>
      <c r="F346" s="116" t="s">
        <v>213</v>
      </c>
      <c r="G346" s="206" t="s">
        <v>312</v>
      </c>
      <c r="H346" s="233" t="s">
        <v>316</v>
      </c>
      <c r="I346" s="404" t="s">
        <v>314</v>
      </c>
      <c r="J346" s="324" t="s">
        <v>266</v>
      </c>
      <c r="K346" s="233" t="s">
        <v>313</v>
      </c>
      <c r="L346" s="116" t="s">
        <v>213</v>
      </c>
      <c r="M346" s="396" t="s">
        <v>290</v>
      </c>
      <c r="N346" s="285" t="s">
        <v>122</v>
      </c>
      <c r="O346" s="233" t="s">
        <v>143</v>
      </c>
      <c r="P346" s="239" t="s">
        <v>138</v>
      </c>
      <c r="Q346" s="124" t="s">
        <v>221</v>
      </c>
      <c r="R346" s="125" t="s">
        <v>211</v>
      </c>
      <c r="S346" s="126" t="s">
        <v>222</v>
      </c>
      <c r="T346" s="124" t="s">
        <v>279</v>
      </c>
      <c r="U346" s="141"/>
      <c r="V346" s="141"/>
    </row>
    <row r="347" spans="1:22" x14ac:dyDescent="0.25">
      <c r="A347" s="20" t="s">
        <v>18</v>
      </c>
      <c r="B347" s="13" t="s">
        <v>453</v>
      </c>
      <c r="C347" s="4">
        <v>8</v>
      </c>
      <c r="D347" s="183">
        <v>6.7277777777777787</v>
      </c>
      <c r="E347" s="128">
        <v>42308</v>
      </c>
      <c r="F347" s="132">
        <v>42308</v>
      </c>
      <c r="G347" s="273">
        <v>0</v>
      </c>
      <c r="H347" s="47">
        <v>0</v>
      </c>
      <c r="I347" s="47">
        <v>2</v>
      </c>
      <c r="J347" s="47">
        <v>1</v>
      </c>
      <c r="K347" s="47">
        <v>2</v>
      </c>
      <c r="L347" s="132" t="s">
        <v>289</v>
      </c>
      <c r="M347" s="4">
        <v>0</v>
      </c>
      <c r="N347" s="4">
        <v>-1</v>
      </c>
      <c r="O347" s="4">
        <v>0</v>
      </c>
      <c r="P347" s="4">
        <v>2</v>
      </c>
      <c r="Q347" s="134">
        <v>9</v>
      </c>
      <c r="R347" s="47">
        <v>6</v>
      </c>
      <c r="S347" s="135">
        <v>0.66666666666666663</v>
      </c>
      <c r="T347" s="156">
        <v>6.0611111111111118</v>
      </c>
      <c r="U347" s="145"/>
      <c r="V347" s="171"/>
    </row>
    <row r="348" spans="1:22" x14ac:dyDescent="0.25">
      <c r="A348" s="20" t="s">
        <v>18</v>
      </c>
      <c r="B348" s="13" t="s">
        <v>19</v>
      </c>
      <c r="C348" s="4" t="s">
        <v>269</v>
      </c>
      <c r="D348" s="131" t="s">
        <v>270</v>
      </c>
      <c r="E348" s="116" t="s">
        <v>271</v>
      </c>
      <c r="F348" s="116" t="s">
        <v>213</v>
      </c>
      <c r="G348" s="285" t="s">
        <v>251</v>
      </c>
      <c r="H348" s="446" t="s">
        <v>122</v>
      </c>
      <c r="I348" s="233" t="s">
        <v>143</v>
      </c>
      <c r="J348" s="239" t="s">
        <v>138</v>
      </c>
      <c r="K348" s="116" t="s">
        <v>295</v>
      </c>
      <c r="L348" s="246" t="s">
        <v>284</v>
      </c>
      <c r="M348" s="174" t="s">
        <v>325</v>
      </c>
      <c r="N348" s="242" t="s">
        <v>359</v>
      </c>
      <c r="O348" s="410" t="s">
        <v>276</v>
      </c>
      <c r="P348" s="246" t="s">
        <v>251</v>
      </c>
      <c r="Q348" s="124" t="s">
        <v>221</v>
      </c>
      <c r="R348" s="125" t="s">
        <v>211</v>
      </c>
      <c r="S348" s="126" t="s">
        <v>222</v>
      </c>
      <c r="T348" s="124" t="s">
        <v>279</v>
      </c>
      <c r="U348" s="141"/>
      <c r="V348" s="141"/>
    </row>
    <row r="349" spans="1:22" x14ac:dyDescent="0.25">
      <c r="A349" s="20" t="s">
        <v>18</v>
      </c>
      <c r="B349" s="13" t="s">
        <v>19</v>
      </c>
      <c r="C349" s="47">
        <v>6</v>
      </c>
      <c r="D349" s="183">
        <v>6.0611111111111118</v>
      </c>
      <c r="E349" s="128">
        <v>42308</v>
      </c>
      <c r="F349" s="132" t="s">
        <v>289</v>
      </c>
      <c r="G349" s="133">
        <v>-2</v>
      </c>
      <c r="H349" s="4">
        <v>-1</v>
      </c>
      <c r="I349" s="4">
        <v>0</v>
      </c>
      <c r="J349" s="4">
        <v>2</v>
      </c>
      <c r="K349" s="143" t="s">
        <v>297</v>
      </c>
      <c r="L349" s="4">
        <v>0</v>
      </c>
      <c r="M349" s="4">
        <v>-2</v>
      </c>
      <c r="N349" s="4">
        <v>-1</v>
      </c>
      <c r="O349" s="220">
        <v>0</v>
      </c>
      <c r="P349" s="4">
        <v>0</v>
      </c>
      <c r="Q349" s="134">
        <v>9</v>
      </c>
      <c r="R349" s="47">
        <v>-4</v>
      </c>
      <c r="S349" s="135">
        <v>-0.44444444444444442</v>
      </c>
      <c r="T349" s="156">
        <v>6.5055555555555564</v>
      </c>
      <c r="U349" s="145"/>
      <c r="V349" s="171"/>
    </row>
    <row r="350" spans="1:22" x14ac:dyDescent="0.25">
      <c r="A350" s="20" t="s">
        <v>18</v>
      </c>
      <c r="B350" s="13" t="s">
        <v>453</v>
      </c>
      <c r="C350" s="4" t="s">
        <v>269</v>
      </c>
      <c r="D350" s="131" t="s">
        <v>270</v>
      </c>
      <c r="E350" s="116" t="s">
        <v>271</v>
      </c>
      <c r="F350" s="116" t="s">
        <v>213</v>
      </c>
      <c r="G350" s="353" t="s">
        <v>325</v>
      </c>
      <c r="H350" s="240" t="s">
        <v>359</v>
      </c>
      <c r="I350" s="116" t="s">
        <v>213</v>
      </c>
      <c r="J350" s="166" t="s">
        <v>372</v>
      </c>
      <c r="K350" s="355" t="s">
        <v>338</v>
      </c>
      <c r="L350" s="223" t="s">
        <v>285</v>
      </c>
      <c r="M350" s="231" t="s">
        <v>454</v>
      </c>
      <c r="N350" s="243" t="s">
        <v>273</v>
      </c>
      <c r="O350" s="116" t="s">
        <v>213</v>
      </c>
      <c r="P350" s="387" t="s">
        <v>285</v>
      </c>
      <c r="Q350" s="124" t="s">
        <v>221</v>
      </c>
      <c r="R350" s="125" t="s">
        <v>211</v>
      </c>
      <c r="S350" s="126" t="s">
        <v>222</v>
      </c>
      <c r="T350" s="124" t="s">
        <v>279</v>
      </c>
      <c r="U350" s="145"/>
      <c r="V350" s="171"/>
    </row>
    <row r="351" spans="1:22" x14ac:dyDescent="0.25">
      <c r="A351" s="20" t="s">
        <v>18</v>
      </c>
      <c r="B351" s="13" t="s">
        <v>453</v>
      </c>
      <c r="C351" s="47">
        <v>7</v>
      </c>
      <c r="D351" s="142">
        <v>6.5055555555555564</v>
      </c>
      <c r="E351" s="128">
        <v>42399</v>
      </c>
      <c r="F351" s="143" t="s">
        <v>297</v>
      </c>
      <c r="G351" s="133">
        <v>-2</v>
      </c>
      <c r="H351" s="4">
        <v>1</v>
      </c>
      <c r="I351" s="132">
        <v>42406</v>
      </c>
      <c r="J351" s="4">
        <v>0</v>
      </c>
      <c r="K351" s="4">
        <v>2</v>
      </c>
      <c r="L351" s="4">
        <v>0</v>
      </c>
      <c r="M351" s="4">
        <v>1</v>
      </c>
      <c r="N351" s="4">
        <v>-2</v>
      </c>
      <c r="O351" s="132" t="s">
        <v>226</v>
      </c>
      <c r="P351" s="4">
        <v>3</v>
      </c>
      <c r="Q351" s="134">
        <v>8</v>
      </c>
      <c r="R351" s="47">
        <v>3</v>
      </c>
      <c r="S351" s="135">
        <v>0.375</v>
      </c>
      <c r="T351" s="156">
        <v>6.1305555555555564</v>
      </c>
      <c r="U351" s="145"/>
      <c r="V351" s="171"/>
    </row>
    <row r="352" spans="1:22" x14ac:dyDescent="0.25">
      <c r="A352" s="20" t="s">
        <v>18</v>
      </c>
      <c r="B352" s="13" t="s">
        <v>19</v>
      </c>
      <c r="C352" s="4" t="s">
        <v>269</v>
      </c>
      <c r="D352" s="131" t="s">
        <v>270</v>
      </c>
      <c r="E352" s="116" t="s">
        <v>271</v>
      </c>
      <c r="F352" s="116" t="s">
        <v>213</v>
      </c>
      <c r="G352" s="190" t="s">
        <v>372</v>
      </c>
      <c r="H352" s="240" t="s">
        <v>455</v>
      </c>
      <c r="I352" s="240" t="s">
        <v>456</v>
      </c>
      <c r="J352" s="242" t="s">
        <v>276</v>
      </c>
      <c r="K352" s="240" t="s">
        <v>327</v>
      </c>
      <c r="L352" s="232" t="s">
        <v>457</v>
      </c>
      <c r="M352" s="447" t="s">
        <v>458</v>
      </c>
      <c r="N352" s="240" t="s">
        <v>327</v>
      </c>
      <c r="O352" s="242" t="s">
        <v>455</v>
      </c>
      <c r="P352" s="387" t="s">
        <v>285</v>
      </c>
      <c r="Q352" s="124" t="s">
        <v>221</v>
      </c>
      <c r="R352" s="125" t="s">
        <v>211</v>
      </c>
      <c r="S352" s="126" t="s">
        <v>222</v>
      </c>
      <c r="T352" s="124" t="s">
        <v>279</v>
      </c>
      <c r="U352" s="26"/>
      <c r="V352" s="26"/>
    </row>
    <row r="353" spans="1:22" x14ac:dyDescent="0.25">
      <c r="A353" s="20" t="s">
        <v>18</v>
      </c>
      <c r="B353" s="13" t="s">
        <v>19</v>
      </c>
      <c r="C353" s="4">
        <v>7</v>
      </c>
      <c r="D353" s="183">
        <v>6.1305555555555564</v>
      </c>
      <c r="E353" s="203">
        <v>42450</v>
      </c>
      <c r="F353" s="132" t="s">
        <v>226</v>
      </c>
      <c r="G353" s="4">
        <v>0</v>
      </c>
      <c r="H353" s="133">
        <v>1</v>
      </c>
      <c r="I353" s="4">
        <v>2</v>
      </c>
      <c r="J353" s="4">
        <v>0</v>
      </c>
      <c r="K353" s="4">
        <v>1</v>
      </c>
      <c r="L353" s="4">
        <v>1</v>
      </c>
      <c r="M353" s="4">
        <v>2</v>
      </c>
      <c r="N353" s="4">
        <v>1</v>
      </c>
      <c r="O353" s="4">
        <v>-1</v>
      </c>
      <c r="P353" s="4">
        <v>3</v>
      </c>
      <c r="Q353" s="134">
        <v>10</v>
      </c>
      <c r="R353" s="47">
        <v>9</v>
      </c>
      <c r="S353" s="135">
        <v>0.9</v>
      </c>
      <c r="T353" s="156">
        <v>5.2305555555555561</v>
      </c>
      <c r="U353" s="26"/>
      <c r="V353" s="26"/>
    </row>
    <row r="354" spans="1:22" x14ac:dyDescent="0.25">
      <c r="A354" s="20" t="s">
        <v>18</v>
      </c>
      <c r="B354" s="13" t="s">
        <v>19</v>
      </c>
      <c r="C354" s="4" t="s">
        <v>269</v>
      </c>
      <c r="D354" s="131" t="s">
        <v>270</v>
      </c>
      <c r="E354" s="116" t="s">
        <v>271</v>
      </c>
      <c r="F354" s="116" t="s">
        <v>213</v>
      </c>
      <c r="G354" s="448" t="s">
        <v>116</v>
      </c>
      <c r="H354" s="217" t="s">
        <v>213</v>
      </c>
      <c r="I354" s="242" t="s">
        <v>276</v>
      </c>
      <c r="J354" s="355" t="s">
        <v>138</v>
      </c>
      <c r="K354" s="243" t="s">
        <v>273</v>
      </c>
      <c r="L354" s="246" t="s">
        <v>122</v>
      </c>
      <c r="M354" s="116" t="s">
        <v>213</v>
      </c>
      <c r="N354" s="434" t="s">
        <v>285</v>
      </c>
      <c r="O354" s="122" t="s">
        <v>117</v>
      </c>
      <c r="P354" s="356" t="s">
        <v>273</v>
      </c>
      <c r="Q354" s="124" t="s">
        <v>221</v>
      </c>
      <c r="R354" s="125" t="s">
        <v>211</v>
      </c>
      <c r="S354" s="126" t="s">
        <v>222</v>
      </c>
      <c r="T354" s="124" t="s">
        <v>279</v>
      </c>
      <c r="U354" s="141"/>
      <c r="V354" s="141"/>
    </row>
    <row r="355" spans="1:22" x14ac:dyDescent="0.25">
      <c r="A355" s="20" t="s">
        <v>18</v>
      </c>
      <c r="B355" s="13" t="s">
        <v>19</v>
      </c>
      <c r="C355" s="47">
        <v>5</v>
      </c>
      <c r="D355" s="183">
        <v>5.2305555555555561</v>
      </c>
      <c r="E355" s="203">
        <v>42450</v>
      </c>
      <c r="F355" s="132" t="s">
        <v>226</v>
      </c>
      <c r="G355" s="4">
        <v>-1</v>
      </c>
      <c r="H355" s="131" t="s">
        <v>293</v>
      </c>
      <c r="I355" s="131">
        <v>-1</v>
      </c>
      <c r="J355" s="131">
        <v>0</v>
      </c>
      <c r="K355" s="131">
        <v>-2</v>
      </c>
      <c r="L355" s="131">
        <v>0</v>
      </c>
      <c r="M355" s="187">
        <v>42518</v>
      </c>
      <c r="N355" s="4">
        <v>-1</v>
      </c>
      <c r="O355" s="4">
        <v>0</v>
      </c>
      <c r="P355" s="4">
        <v>0</v>
      </c>
      <c r="Q355" s="134">
        <v>8</v>
      </c>
      <c r="R355" s="47">
        <v>-5</v>
      </c>
      <c r="S355" s="135">
        <f>+R355/Q355</f>
        <v>-0.625</v>
      </c>
      <c r="T355" s="156">
        <f>+D355-S355</f>
        <v>5.8555555555555561</v>
      </c>
      <c r="U355" s="145"/>
      <c r="V355" s="171"/>
    </row>
    <row r="356" spans="1:22" x14ac:dyDescent="0.25">
      <c r="A356" s="20" t="s">
        <v>18</v>
      </c>
      <c r="B356" s="13" t="s">
        <v>19</v>
      </c>
      <c r="C356" s="4" t="s">
        <v>269</v>
      </c>
      <c r="D356" s="131" t="s">
        <v>270</v>
      </c>
      <c r="E356" s="116" t="s">
        <v>271</v>
      </c>
      <c r="F356" s="116" t="s">
        <v>213</v>
      </c>
      <c r="G356" s="355" t="s">
        <v>429</v>
      </c>
      <c r="H356" s="240" t="s">
        <v>459</v>
      </c>
      <c r="I356" s="389" t="s">
        <v>325</v>
      </c>
      <c r="J356" s="172" t="s">
        <v>213</v>
      </c>
      <c r="K356" s="206" t="s">
        <v>251</v>
      </c>
      <c r="L356" s="387" t="s">
        <v>388</v>
      </c>
      <c r="M356" s="356" t="s">
        <v>276</v>
      </c>
      <c r="N356" s="355" t="s">
        <v>429</v>
      </c>
      <c r="O356" s="332" t="s">
        <v>327</v>
      </c>
      <c r="P356" s="323" t="str">
        <f>+'[2]Input sheet'!$B$19</f>
        <v>De Villiers M</v>
      </c>
      <c r="Q356" s="124" t="s">
        <v>221</v>
      </c>
      <c r="R356" s="125" t="s">
        <v>211</v>
      </c>
      <c r="S356" s="126" t="s">
        <v>222</v>
      </c>
      <c r="T356" s="124" t="s">
        <v>279</v>
      </c>
      <c r="U356" s="141"/>
      <c r="V356" s="141"/>
    </row>
    <row r="357" spans="1:22" x14ac:dyDescent="0.25">
      <c r="A357" s="20" t="s">
        <v>18</v>
      </c>
      <c r="B357" s="13" t="s">
        <v>19</v>
      </c>
      <c r="C357" s="47">
        <v>6</v>
      </c>
      <c r="D357" s="183">
        <f>+T355</f>
        <v>5.8555555555555561</v>
      </c>
      <c r="E357" s="203">
        <v>42546</v>
      </c>
      <c r="F357" s="187">
        <v>42518</v>
      </c>
      <c r="G357" s="4">
        <v>0</v>
      </c>
      <c r="H357" s="4">
        <v>0</v>
      </c>
      <c r="I357" s="4">
        <v>-1</v>
      </c>
      <c r="J357" s="184" t="s">
        <v>250</v>
      </c>
      <c r="K357" s="4">
        <v>0</v>
      </c>
      <c r="L357" s="4">
        <v>2</v>
      </c>
      <c r="M357" s="4">
        <v>0</v>
      </c>
      <c r="N357" s="4">
        <v>0</v>
      </c>
      <c r="O357" s="4">
        <v>0</v>
      </c>
      <c r="P357" s="4">
        <v>0</v>
      </c>
      <c r="Q357" s="134">
        <v>9</v>
      </c>
      <c r="R357" s="47">
        <v>1</v>
      </c>
      <c r="S357" s="135">
        <f>+R357/Q357</f>
        <v>0.1111111111111111</v>
      </c>
      <c r="T357" s="156">
        <f>+D357-S357</f>
        <v>5.7444444444444454</v>
      </c>
      <c r="U357" s="145"/>
      <c r="V357" s="171"/>
    </row>
    <row r="358" spans="1:22" x14ac:dyDescent="0.25">
      <c r="A358" s="20" t="s">
        <v>18</v>
      </c>
      <c r="B358" s="13" t="s">
        <v>19</v>
      </c>
      <c r="C358" s="4" t="s">
        <v>269</v>
      </c>
      <c r="D358" s="131" t="s">
        <v>270</v>
      </c>
      <c r="E358" s="116" t="s">
        <v>271</v>
      </c>
      <c r="F358" s="116" t="s">
        <v>213</v>
      </c>
      <c r="G358" s="434" t="s">
        <v>388</v>
      </c>
      <c r="H358" s="449" t="s">
        <v>403</v>
      </c>
      <c r="I358" s="313" t="s">
        <v>429</v>
      </c>
      <c r="J358" s="450" t="s">
        <v>388</v>
      </c>
      <c r="K358" s="247" t="s">
        <v>387</v>
      </c>
      <c r="L358" s="303" t="s">
        <v>460</v>
      </c>
      <c r="M358" s="302" t="s">
        <v>429</v>
      </c>
      <c r="N358" s="116" t="s">
        <v>295</v>
      </c>
      <c r="O358" s="149" t="s">
        <v>389</v>
      </c>
      <c r="P358" s="303" t="s">
        <v>388</v>
      </c>
      <c r="Q358" s="305" t="s">
        <v>221</v>
      </c>
      <c r="R358" s="7" t="s">
        <v>211</v>
      </c>
      <c r="S358" s="306" t="s">
        <v>222</v>
      </c>
      <c r="T358" s="124" t="s">
        <v>279</v>
      </c>
      <c r="U358" s="141"/>
      <c r="V358" s="141"/>
    </row>
    <row r="359" spans="1:22" x14ac:dyDescent="0.25">
      <c r="A359" s="20" t="s">
        <v>18</v>
      </c>
      <c r="B359" s="13" t="s">
        <v>19</v>
      </c>
      <c r="C359" s="249">
        <v>6</v>
      </c>
      <c r="D359" s="183">
        <f>+T357</f>
        <v>5.7444444444444454</v>
      </c>
      <c r="E359" s="203">
        <v>42548</v>
      </c>
      <c r="F359" s="184" t="s">
        <v>250</v>
      </c>
      <c r="G359" s="451">
        <v>0</v>
      </c>
      <c r="H359" s="47">
        <v>1</v>
      </c>
      <c r="I359" s="47">
        <v>1</v>
      </c>
      <c r="J359" s="47">
        <v>1</v>
      </c>
      <c r="K359" s="47">
        <v>-1</v>
      </c>
      <c r="L359" s="47">
        <v>0</v>
      </c>
      <c r="M359" s="4">
        <v>-1</v>
      </c>
      <c r="N359" s="143" t="s">
        <v>330</v>
      </c>
      <c r="O359" s="4">
        <v>0</v>
      </c>
      <c r="P359" s="4">
        <v>-1</v>
      </c>
      <c r="Q359" s="415">
        <v>9</v>
      </c>
      <c r="R359" s="45">
        <v>0</v>
      </c>
      <c r="S359" s="308">
        <f>+R359/Q359</f>
        <v>0</v>
      </c>
      <c r="T359" s="309">
        <f>+D359-S359</f>
        <v>5.7444444444444454</v>
      </c>
      <c r="U359" s="145"/>
      <c r="V359" s="171"/>
    </row>
    <row r="360" spans="1:22" ht="15.75" x14ac:dyDescent="0.25">
      <c r="A360" s="452" t="s">
        <v>18</v>
      </c>
      <c r="B360" s="453" t="s">
        <v>19</v>
      </c>
      <c r="C360" s="4" t="s">
        <v>269</v>
      </c>
      <c r="D360" s="131" t="s">
        <v>270</v>
      </c>
      <c r="E360" s="116" t="s">
        <v>271</v>
      </c>
      <c r="F360" s="116" t="s">
        <v>213</v>
      </c>
      <c r="G360" s="413" t="s">
        <v>137</v>
      </c>
      <c r="H360" s="238" t="s">
        <v>333</v>
      </c>
      <c r="I360" s="238" t="s">
        <v>364</v>
      </c>
      <c r="J360" s="454" t="s">
        <v>120</v>
      </c>
      <c r="Q360" s="305" t="s">
        <v>221</v>
      </c>
      <c r="R360" s="7" t="s">
        <v>211</v>
      </c>
      <c r="S360" s="306" t="s">
        <v>222</v>
      </c>
      <c r="T360" s="124" t="s">
        <v>279</v>
      </c>
      <c r="U360" s="141" t="s">
        <v>230</v>
      </c>
      <c r="V360" s="141" t="s">
        <v>231</v>
      </c>
    </row>
    <row r="361" spans="1:22" ht="15.75" x14ac:dyDescent="0.25">
      <c r="A361" s="452" t="s">
        <v>18</v>
      </c>
      <c r="B361" s="453" t="s">
        <v>19</v>
      </c>
      <c r="C361" s="4">
        <v>6</v>
      </c>
      <c r="D361" s="183">
        <f>+T359</f>
        <v>5.7444444444444454</v>
      </c>
      <c r="E361" s="4"/>
      <c r="F361" s="143" t="s">
        <v>330</v>
      </c>
      <c r="G361" s="4">
        <v>0</v>
      </c>
      <c r="H361" s="4">
        <v>0</v>
      </c>
      <c r="I361" s="4">
        <v>-1</v>
      </c>
      <c r="J361" s="4">
        <v>1</v>
      </c>
      <c r="Q361" s="415">
        <v>4</v>
      </c>
      <c r="R361" s="45">
        <v>0</v>
      </c>
      <c r="S361" s="308">
        <f>+R361/Q361</f>
        <v>0</v>
      </c>
      <c r="T361" s="309">
        <f>+D361-S361</f>
        <v>5.7444444444444454</v>
      </c>
      <c r="U361" s="145">
        <v>6.4443999999999999</v>
      </c>
      <c r="V361" s="171">
        <f>+U361-T361</f>
        <v>0.69995555555555455</v>
      </c>
    </row>
    <row r="362" spans="1:22" x14ac:dyDescent="0.25">
      <c r="A362" s="20" t="s">
        <v>670</v>
      </c>
      <c r="B362" s="11" t="s">
        <v>671</v>
      </c>
      <c r="C362" s="4" t="s">
        <v>269</v>
      </c>
      <c r="D362" s="131" t="s">
        <v>270</v>
      </c>
      <c r="E362" s="116" t="s">
        <v>271</v>
      </c>
      <c r="F362" s="116" t="s">
        <v>213</v>
      </c>
      <c r="G362" s="365" t="s">
        <v>659</v>
      </c>
      <c r="H362" s="352" t="s">
        <v>320</v>
      </c>
      <c r="I362" s="221" t="s">
        <v>356</v>
      </c>
      <c r="J362" s="258" t="s">
        <v>657</v>
      </c>
      <c r="K362" s="121" t="s">
        <v>307</v>
      </c>
      <c r="L362" s="315" t="s">
        <v>245</v>
      </c>
      <c r="M362" s="116" t="s">
        <v>213</v>
      </c>
      <c r="N362" s="138" t="s">
        <v>378</v>
      </c>
      <c r="O362" s="352" t="s">
        <v>377</v>
      </c>
      <c r="P362" s="167" t="s">
        <v>425</v>
      </c>
      <c r="Q362" s="124" t="s">
        <v>221</v>
      </c>
      <c r="R362" s="125" t="s">
        <v>211</v>
      </c>
      <c r="S362" s="126" t="s">
        <v>222</v>
      </c>
      <c r="T362" s="124" t="s">
        <v>279</v>
      </c>
      <c r="U362" s="558"/>
      <c r="V362" s="558"/>
    </row>
    <row r="363" spans="1:22" x14ac:dyDescent="0.25">
      <c r="A363" s="20" t="s">
        <v>670</v>
      </c>
      <c r="B363" s="11" t="s">
        <v>671</v>
      </c>
      <c r="C363" s="4">
        <v>7</v>
      </c>
      <c r="D363" s="4"/>
      <c r="E363" s="9"/>
      <c r="F363" s="9" t="s">
        <v>280</v>
      </c>
      <c r="G363" s="133">
        <v>1</v>
      </c>
      <c r="H363" s="4">
        <v>0</v>
      </c>
      <c r="I363" s="4" t="s">
        <v>672</v>
      </c>
      <c r="J363" s="4">
        <v>-1</v>
      </c>
      <c r="K363" s="4">
        <v>0</v>
      </c>
      <c r="L363" s="4">
        <v>-1</v>
      </c>
      <c r="M363" s="132" t="s">
        <v>345</v>
      </c>
      <c r="N363" s="4">
        <v>-2</v>
      </c>
      <c r="O363" s="4">
        <v>1</v>
      </c>
      <c r="P363" s="4">
        <v>1</v>
      </c>
      <c r="Q363" s="134">
        <v>9</v>
      </c>
      <c r="R363" s="47">
        <v>-1</v>
      </c>
      <c r="S363" s="135">
        <v>-0.1111111111111111</v>
      </c>
      <c r="T363" s="136">
        <v>7.1111111111111107</v>
      </c>
      <c r="U363" s="558"/>
      <c r="V363" s="558"/>
    </row>
    <row r="364" spans="1:22" x14ac:dyDescent="0.25">
      <c r="A364" s="20" t="s">
        <v>670</v>
      </c>
      <c r="B364" s="11" t="s">
        <v>671</v>
      </c>
      <c r="C364" s="4" t="s">
        <v>269</v>
      </c>
      <c r="D364" s="131" t="s">
        <v>270</v>
      </c>
      <c r="E364" s="116" t="s">
        <v>271</v>
      </c>
      <c r="F364" s="116" t="s">
        <v>213</v>
      </c>
      <c r="G364" s="686" t="s">
        <v>374</v>
      </c>
      <c r="H364" s="628" t="s">
        <v>424</v>
      </c>
      <c r="I364" s="216" t="s">
        <v>376</v>
      </c>
      <c r="J364" s="116" t="s">
        <v>213</v>
      </c>
      <c r="K364" s="355" t="s">
        <v>673</v>
      </c>
      <c r="L364" s="547" t="s">
        <v>404</v>
      </c>
      <c r="M364" s="174" t="s">
        <v>400</v>
      </c>
      <c r="N364" s="240" t="s">
        <v>327</v>
      </c>
      <c r="O364" s="116" t="s">
        <v>213</v>
      </c>
      <c r="P364" s="166" t="s">
        <v>372</v>
      </c>
      <c r="Q364" s="124" t="s">
        <v>221</v>
      </c>
      <c r="R364" s="125" t="s">
        <v>211</v>
      </c>
      <c r="S364" s="126" t="s">
        <v>222</v>
      </c>
      <c r="T364" s="124" t="s">
        <v>279</v>
      </c>
      <c r="U364" s="141"/>
      <c r="V364" s="141"/>
    </row>
    <row r="365" spans="1:22" x14ac:dyDescent="0.25">
      <c r="A365" s="20" t="s">
        <v>670</v>
      </c>
      <c r="B365" s="11" t="s">
        <v>671</v>
      </c>
      <c r="C365" s="47">
        <v>7</v>
      </c>
      <c r="D365" s="183">
        <v>7.1111111111111107</v>
      </c>
      <c r="E365" s="287">
        <v>42203</v>
      </c>
      <c r="F365" s="132" t="s">
        <v>345</v>
      </c>
      <c r="G365" s="133">
        <v>0</v>
      </c>
      <c r="H365" s="4">
        <v>0</v>
      </c>
      <c r="I365" s="4">
        <v>0</v>
      </c>
      <c r="J365" s="116" t="s">
        <v>561</v>
      </c>
      <c r="K365" s="687">
        <v>0</v>
      </c>
      <c r="L365" s="4">
        <v>0</v>
      </c>
      <c r="M365" s="4">
        <v>-1</v>
      </c>
      <c r="N365" s="4">
        <v>1</v>
      </c>
      <c r="O365" s="132">
        <v>42420</v>
      </c>
      <c r="P365" s="4">
        <v>-1</v>
      </c>
      <c r="Q365" s="134">
        <v>8</v>
      </c>
      <c r="R365" s="47">
        <v>-1</v>
      </c>
      <c r="S365" s="135">
        <v>-0.125</v>
      </c>
      <c r="T365" s="156">
        <v>7.2361111111111107</v>
      </c>
      <c r="U365" s="145"/>
      <c r="V365" s="171"/>
    </row>
    <row r="366" spans="1:22" x14ac:dyDescent="0.25">
      <c r="A366" s="20" t="s">
        <v>670</v>
      </c>
      <c r="B366" s="11" t="s">
        <v>671</v>
      </c>
      <c r="C366" s="4" t="s">
        <v>269</v>
      </c>
      <c r="D366" s="131" t="s">
        <v>270</v>
      </c>
      <c r="E366" s="116" t="s">
        <v>271</v>
      </c>
      <c r="F366" s="116" t="s">
        <v>213</v>
      </c>
      <c r="G366" s="223" t="s">
        <v>550</v>
      </c>
      <c r="H366" s="242" t="s">
        <v>273</v>
      </c>
      <c r="I366" s="242" t="s">
        <v>429</v>
      </c>
      <c r="J366" s="240" t="s">
        <v>327</v>
      </c>
      <c r="K366" s="172" t="s">
        <v>560</v>
      </c>
      <c r="L366" s="304" t="s">
        <v>404</v>
      </c>
      <c r="M366" s="590" t="s">
        <v>591</v>
      </c>
      <c r="N366" s="149" t="s">
        <v>327</v>
      </c>
      <c r="Q366" s="305" t="s">
        <v>221</v>
      </c>
      <c r="R366" s="7" t="s">
        <v>211</v>
      </c>
      <c r="S366" s="306" t="s">
        <v>222</v>
      </c>
      <c r="T366" s="124" t="s">
        <v>279</v>
      </c>
      <c r="U366" s="141" t="s">
        <v>230</v>
      </c>
      <c r="V366" s="141" t="s">
        <v>231</v>
      </c>
    </row>
    <row r="367" spans="1:22" x14ac:dyDescent="0.25">
      <c r="A367" s="20" t="s">
        <v>670</v>
      </c>
      <c r="B367" s="11" t="s">
        <v>671</v>
      </c>
      <c r="C367" s="249">
        <v>7</v>
      </c>
      <c r="D367" s="142">
        <v>7.2361111111111107</v>
      </c>
      <c r="E367" s="143">
        <v>42420</v>
      </c>
      <c r="F367" s="132">
        <v>42420</v>
      </c>
      <c r="G367" s="4">
        <v>-1</v>
      </c>
      <c r="H367" s="4">
        <v>-1</v>
      </c>
      <c r="I367" s="4">
        <v>0</v>
      </c>
      <c r="J367" s="4">
        <v>1</v>
      </c>
      <c r="K367" s="562" t="s">
        <v>562</v>
      </c>
      <c r="L367" s="220">
        <v>0</v>
      </c>
      <c r="M367" s="220">
        <v>0</v>
      </c>
      <c r="N367" s="220">
        <v>-2</v>
      </c>
      <c r="Q367" s="415">
        <v>7</v>
      </c>
      <c r="R367" s="45">
        <v>-3</v>
      </c>
      <c r="S367" s="308">
        <f>+R367/Q367</f>
        <v>-0.42857142857142855</v>
      </c>
      <c r="T367" s="309">
        <f>+D367-S367</f>
        <v>7.6646825396825395</v>
      </c>
      <c r="U367" s="145">
        <v>7.1111000000000004</v>
      </c>
      <c r="V367" s="171">
        <f>+U367-T367</f>
        <v>-0.55358253968253912</v>
      </c>
    </row>
    <row r="368" spans="1:22" x14ac:dyDescent="0.25">
      <c r="A368" s="20" t="s">
        <v>670</v>
      </c>
      <c r="B368" s="13" t="s">
        <v>20</v>
      </c>
      <c r="C368" s="4" t="s">
        <v>269</v>
      </c>
      <c r="D368" s="131" t="s">
        <v>270</v>
      </c>
      <c r="E368" s="116" t="s">
        <v>271</v>
      </c>
      <c r="F368" s="116" t="s">
        <v>213</v>
      </c>
      <c r="G368" s="314" t="s">
        <v>122</v>
      </c>
      <c r="H368" s="258" t="s">
        <v>137</v>
      </c>
      <c r="I368" s="315" t="s">
        <v>118</v>
      </c>
      <c r="J368" s="258" t="s">
        <v>281</v>
      </c>
      <c r="K368" s="158" t="s">
        <v>282</v>
      </c>
      <c r="L368" s="116" t="s">
        <v>213</v>
      </c>
      <c r="M368" s="191" t="s">
        <v>341</v>
      </c>
      <c r="N368" s="138" t="s">
        <v>342</v>
      </c>
      <c r="O368" s="319" t="s">
        <v>344</v>
      </c>
      <c r="P368" s="688" t="s">
        <v>638</v>
      </c>
      <c r="Q368" s="124" t="s">
        <v>221</v>
      </c>
      <c r="R368" s="125" t="s">
        <v>211</v>
      </c>
      <c r="S368" s="126" t="s">
        <v>222</v>
      </c>
      <c r="T368" s="124" t="s">
        <v>279</v>
      </c>
      <c r="U368" s="558"/>
      <c r="V368" s="558"/>
    </row>
    <row r="369" spans="1:22" x14ac:dyDescent="0.25">
      <c r="A369" s="20" t="s">
        <v>670</v>
      </c>
      <c r="B369" s="13" t="s">
        <v>20</v>
      </c>
      <c r="C369" s="4">
        <v>9</v>
      </c>
      <c r="D369" s="4"/>
      <c r="E369" s="9"/>
      <c r="F369" s="9" t="s">
        <v>280</v>
      </c>
      <c r="G369" s="228">
        <v>0</v>
      </c>
      <c r="H369" s="220">
        <v>0</v>
      </c>
      <c r="I369" s="220">
        <v>0</v>
      </c>
      <c r="J369" s="220">
        <v>-1</v>
      </c>
      <c r="K369" s="220">
        <v>-1</v>
      </c>
      <c r="L369" s="132" t="s">
        <v>345</v>
      </c>
      <c r="M369" s="4">
        <v>0</v>
      </c>
      <c r="N369" s="4">
        <v>0</v>
      </c>
      <c r="O369" s="4">
        <v>-1</v>
      </c>
      <c r="P369" s="458">
        <v>-1</v>
      </c>
      <c r="Q369" s="134">
        <v>9</v>
      </c>
      <c r="R369" s="47">
        <v>-4</v>
      </c>
      <c r="S369" s="135">
        <v>-0.44444444444444442</v>
      </c>
      <c r="T369" s="136">
        <v>9.4444444444444446</v>
      </c>
      <c r="U369" s="558"/>
      <c r="V369" s="558"/>
    </row>
    <row r="370" spans="1:22" x14ac:dyDescent="0.25">
      <c r="A370" s="20" t="s">
        <v>670</v>
      </c>
      <c r="B370" s="13" t="s">
        <v>20</v>
      </c>
      <c r="C370" s="4" t="s">
        <v>269</v>
      </c>
      <c r="D370" s="131" t="s">
        <v>270</v>
      </c>
      <c r="E370" s="116" t="s">
        <v>271</v>
      </c>
      <c r="F370" s="116" t="s">
        <v>213</v>
      </c>
      <c r="G370" s="531" t="s">
        <v>340</v>
      </c>
      <c r="H370" s="191" t="s">
        <v>341</v>
      </c>
      <c r="I370" s="138" t="s">
        <v>342</v>
      </c>
      <c r="J370" s="319" t="s">
        <v>344</v>
      </c>
      <c r="K370" s="420" t="s">
        <v>638</v>
      </c>
      <c r="L370" s="116" t="s">
        <v>295</v>
      </c>
      <c r="M370" s="174" t="s">
        <v>360</v>
      </c>
      <c r="N370" s="242" t="s">
        <v>139</v>
      </c>
      <c r="O370" s="246" t="s">
        <v>296</v>
      </c>
      <c r="Q370" s="124" t="s">
        <v>221</v>
      </c>
      <c r="R370" s="125" t="s">
        <v>211</v>
      </c>
      <c r="S370" s="126" t="s">
        <v>222</v>
      </c>
      <c r="T370" s="124" t="s">
        <v>279</v>
      </c>
      <c r="U370" s="141"/>
      <c r="V370" s="141"/>
    </row>
    <row r="371" spans="1:22" x14ac:dyDescent="0.25">
      <c r="A371" s="20" t="s">
        <v>670</v>
      </c>
      <c r="B371" s="13" t="s">
        <v>20</v>
      </c>
      <c r="C371" s="47">
        <v>9</v>
      </c>
      <c r="D371" s="183">
        <v>9.4444444444444446</v>
      </c>
      <c r="E371" s="287">
        <v>42203</v>
      </c>
      <c r="F371" s="132" t="s">
        <v>345</v>
      </c>
      <c r="G371" s="133">
        <v>0</v>
      </c>
      <c r="H371" s="4">
        <v>0</v>
      </c>
      <c r="I371" s="4">
        <v>0</v>
      </c>
      <c r="J371" s="4">
        <v>-1</v>
      </c>
      <c r="K371" s="4">
        <v>-1</v>
      </c>
      <c r="L371" s="143" t="s">
        <v>297</v>
      </c>
      <c r="M371" s="4">
        <v>0</v>
      </c>
      <c r="N371" s="4">
        <v>-1</v>
      </c>
      <c r="O371" s="4">
        <v>2</v>
      </c>
      <c r="Q371" s="134">
        <v>8</v>
      </c>
      <c r="R371" s="47">
        <v>-1</v>
      </c>
      <c r="S371" s="135">
        <v>-0.125</v>
      </c>
      <c r="T371" s="156">
        <v>9.5694444444444446</v>
      </c>
      <c r="U371" s="170"/>
      <c r="V371" s="171"/>
    </row>
    <row r="372" spans="1:22" x14ac:dyDescent="0.25">
      <c r="A372" s="20" t="s">
        <v>670</v>
      </c>
      <c r="B372" s="13" t="s">
        <v>20</v>
      </c>
      <c r="C372" s="4" t="s">
        <v>269</v>
      </c>
      <c r="D372" s="131" t="s">
        <v>270</v>
      </c>
      <c r="E372" s="116" t="s">
        <v>271</v>
      </c>
      <c r="F372" s="116" t="s">
        <v>213</v>
      </c>
      <c r="G372" s="240" t="s">
        <v>292</v>
      </c>
      <c r="H372" s="174" t="s">
        <v>122</v>
      </c>
      <c r="I372" s="174" t="s">
        <v>136</v>
      </c>
      <c r="J372" s="246" t="s">
        <v>137</v>
      </c>
      <c r="K372" s="242" t="s">
        <v>318</v>
      </c>
      <c r="L372" s="240" t="s">
        <v>291</v>
      </c>
      <c r="M372" s="116" t="s">
        <v>213</v>
      </c>
      <c r="N372" s="138" t="s">
        <v>247</v>
      </c>
      <c r="O372" s="174" t="s">
        <v>251</v>
      </c>
      <c r="P372" s="242" t="s">
        <v>292</v>
      </c>
      <c r="Q372" s="124" t="s">
        <v>221</v>
      </c>
      <c r="R372" s="125" t="s">
        <v>211</v>
      </c>
      <c r="S372" s="126" t="s">
        <v>222</v>
      </c>
      <c r="T372" s="124" t="s">
        <v>279</v>
      </c>
      <c r="U372" s="141"/>
      <c r="V372" s="141"/>
    </row>
    <row r="373" spans="1:22" x14ac:dyDescent="0.25">
      <c r="A373" s="20" t="s">
        <v>670</v>
      </c>
      <c r="B373" s="13" t="s">
        <v>20</v>
      </c>
      <c r="C373" s="47">
        <v>10</v>
      </c>
      <c r="D373" s="142">
        <v>9.5694444444444446</v>
      </c>
      <c r="E373" s="9"/>
      <c r="F373" s="132">
        <v>42406</v>
      </c>
      <c r="G373" s="47">
        <v>4</v>
      </c>
      <c r="H373" s="47">
        <v>0</v>
      </c>
      <c r="I373" s="47">
        <v>0</v>
      </c>
      <c r="J373" s="4">
        <v>3</v>
      </c>
      <c r="K373" s="47">
        <v>0</v>
      </c>
      <c r="L373" s="4">
        <v>2</v>
      </c>
      <c r="M373" s="132">
        <v>42420</v>
      </c>
      <c r="N373" s="4">
        <v>0</v>
      </c>
      <c r="O373" s="4">
        <v>0</v>
      </c>
      <c r="P373" s="4">
        <v>0</v>
      </c>
      <c r="Q373" s="134">
        <v>9</v>
      </c>
      <c r="R373" s="47">
        <v>9</v>
      </c>
      <c r="S373" s="135">
        <v>1</v>
      </c>
      <c r="T373" s="156">
        <v>8.5694444444444446</v>
      </c>
      <c r="U373" s="170"/>
      <c r="V373" s="171"/>
    </row>
    <row r="374" spans="1:22" x14ac:dyDescent="0.25">
      <c r="A374" s="20" t="s">
        <v>670</v>
      </c>
      <c r="B374" s="13" t="s">
        <v>20</v>
      </c>
      <c r="C374" s="4" t="s">
        <v>269</v>
      </c>
      <c r="D374" s="131" t="s">
        <v>270</v>
      </c>
      <c r="E374" s="116" t="s">
        <v>271</v>
      </c>
      <c r="F374" s="116" t="s">
        <v>213</v>
      </c>
      <c r="G374" s="223" t="s">
        <v>246</v>
      </c>
      <c r="H374" s="116" t="s">
        <v>295</v>
      </c>
      <c r="I374" s="238" t="s">
        <v>120</v>
      </c>
      <c r="J374" s="477" t="s">
        <v>489</v>
      </c>
      <c r="K374" s="238" t="s">
        <v>119</v>
      </c>
      <c r="L374" s="560" t="s">
        <v>251</v>
      </c>
      <c r="Q374" s="305" t="s">
        <v>221</v>
      </c>
      <c r="R374" s="7" t="s">
        <v>211</v>
      </c>
      <c r="S374" s="306" t="s">
        <v>222</v>
      </c>
      <c r="T374" s="124" t="s">
        <v>279</v>
      </c>
      <c r="U374" s="141" t="s">
        <v>230</v>
      </c>
      <c r="V374" s="141" t="s">
        <v>231</v>
      </c>
    </row>
    <row r="375" spans="1:22" x14ac:dyDescent="0.25">
      <c r="A375" s="20" t="s">
        <v>670</v>
      </c>
      <c r="B375" s="13" t="s">
        <v>20</v>
      </c>
      <c r="C375" s="249">
        <v>9</v>
      </c>
      <c r="D375" s="142">
        <v>8.5694444444444446</v>
      </c>
      <c r="E375" s="128">
        <v>42420</v>
      </c>
      <c r="F375" s="132">
        <v>42420</v>
      </c>
      <c r="G375" s="162">
        <v>0</v>
      </c>
      <c r="H375" s="143" t="s">
        <v>330</v>
      </c>
      <c r="I375" s="4">
        <v>0</v>
      </c>
      <c r="J375" s="4">
        <v>0</v>
      </c>
      <c r="K375" s="4">
        <v>0</v>
      </c>
      <c r="L375" s="133">
        <v>0</v>
      </c>
      <c r="Q375" s="415">
        <v>5</v>
      </c>
      <c r="R375" s="45">
        <v>0</v>
      </c>
      <c r="S375" s="308">
        <v>0</v>
      </c>
      <c r="T375" s="309">
        <v>8.5694444444444446</v>
      </c>
      <c r="U375" s="170">
        <v>9.4443999999999999</v>
      </c>
      <c r="V375" s="171">
        <v>0.87495555555555526</v>
      </c>
    </row>
    <row r="376" spans="1:22" x14ac:dyDescent="0.25">
      <c r="A376" s="10" t="s">
        <v>674</v>
      </c>
      <c r="B376" s="13" t="s">
        <v>675</v>
      </c>
      <c r="C376" s="4" t="s">
        <v>269</v>
      </c>
      <c r="D376" s="131" t="s">
        <v>270</v>
      </c>
      <c r="E376" s="116" t="s">
        <v>271</v>
      </c>
      <c r="F376" s="116" t="s">
        <v>213</v>
      </c>
      <c r="G376" s="312" t="s">
        <v>273</v>
      </c>
      <c r="H376" s="221" t="s">
        <v>272</v>
      </c>
      <c r="I376" s="265" t="s">
        <v>122</v>
      </c>
      <c r="J376" s="116" t="s">
        <v>213</v>
      </c>
      <c r="K376" s="221" t="s">
        <v>360</v>
      </c>
      <c r="L376" s="256" t="s">
        <v>119</v>
      </c>
      <c r="M376" s="265" t="s">
        <v>325</v>
      </c>
      <c r="N376" s="116" t="s">
        <v>213</v>
      </c>
      <c r="O376" s="492" t="s">
        <v>501</v>
      </c>
      <c r="P376" s="689" t="s">
        <v>372</v>
      </c>
      <c r="Q376" s="124" t="s">
        <v>221</v>
      </c>
      <c r="R376" s="125" t="s">
        <v>211</v>
      </c>
      <c r="S376" s="126" t="s">
        <v>222</v>
      </c>
      <c r="T376" s="124" t="s">
        <v>279</v>
      </c>
      <c r="U376" s="141"/>
      <c r="V376" s="141"/>
    </row>
    <row r="377" spans="1:22" x14ac:dyDescent="0.25">
      <c r="A377" s="10" t="s">
        <v>674</v>
      </c>
      <c r="B377" s="13" t="s">
        <v>675</v>
      </c>
      <c r="C377" s="47">
        <v>7</v>
      </c>
      <c r="D377" s="4"/>
      <c r="E377" s="116"/>
      <c r="F377" s="203">
        <v>42035</v>
      </c>
      <c r="G377" s="217">
        <v>0</v>
      </c>
      <c r="H377" s="4">
        <v>1</v>
      </c>
      <c r="I377" s="4">
        <v>1</v>
      </c>
      <c r="J377" s="260">
        <v>42042</v>
      </c>
      <c r="K377" s="131">
        <v>0</v>
      </c>
      <c r="L377" s="131">
        <v>-1</v>
      </c>
      <c r="M377" s="131">
        <v>1</v>
      </c>
      <c r="N377" s="218">
        <v>42161</v>
      </c>
      <c r="O377" s="47">
        <v>0</v>
      </c>
      <c r="P377" s="458">
        <v>2</v>
      </c>
      <c r="Q377" s="134">
        <v>8</v>
      </c>
      <c r="R377" s="47">
        <v>4</v>
      </c>
      <c r="S377" s="135">
        <v>0.5</v>
      </c>
      <c r="T377" s="156">
        <v>6.5</v>
      </c>
      <c r="U377" s="145"/>
      <c r="V377" s="171"/>
    </row>
    <row r="378" spans="1:22" x14ac:dyDescent="0.25">
      <c r="A378" s="104" t="s">
        <v>546</v>
      </c>
      <c r="B378" s="13" t="s">
        <v>675</v>
      </c>
      <c r="C378" s="4" t="s">
        <v>269</v>
      </c>
      <c r="D378" s="131" t="s">
        <v>270</v>
      </c>
      <c r="E378" s="116" t="s">
        <v>271</v>
      </c>
      <c r="F378" s="116" t="s">
        <v>213</v>
      </c>
      <c r="G378" s="334" t="s">
        <v>458</v>
      </c>
      <c r="H378" s="240" t="s">
        <v>489</v>
      </c>
      <c r="I378" s="242" t="s">
        <v>276</v>
      </c>
      <c r="J378" s="116" t="s">
        <v>295</v>
      </c>
      <c r="K378" s="413" t="s">
        <v>325</v>
      </c>
      <c r="L378" s="413" t="s">
        <v>136</v>
      </c>
      <c r="M378" s="483" t="s">
        <v>329</v>
      </c>
      <c r="N378" s="454" t="s">
        <v>364</v>
      </c>
      <c r="O378" s="238" t="s">
        <v>333</v>
      </c>
      <c r="P378" s="238" t="s">
        <v>119</v>
      </c>
      <c r="Q378" s="305" t="s">
        <v>221</v>
      </c>
      <c r="R378" s="7" t="s">
        <v>211</v>
      </c>
      <c r="S378" s="306" t="s">
        <v>222</v>
      </c>
      <c r="T378" s="124" t="s">
        <v>279</v>
      </c>
      <c r="U378" s="141"/>
      <c r="V378" s="141"/>
    </row>
    <row r="379" spans="1:22" x14ac:dyDescent="0.25">
      <c r="A379" s="104" t="s">
        <v>546</v>
      </c>
      <c r="B379" s="13" t="s">
        <v>675</v>
      </c>
      <c r="C379" s="47">
        <v>6</v>
      </c>
      <c r="D379" s="142">
        <v>6.5</v>
      </c>
      <c r="E379" s="9"/>
      <c r="F379" s="143" t="s">
        <v>297</v>
      </c>
      <c r="G379" s="228">
        <v>0</v>
      </c>
      <c r="H379" s="4">
        <v>1</v>
      </c>
      <c r="I379" s="4">
        <v>0</v>
      </c>
      <c r="J379" s="143" t="s">
        <v>330</v>
      </c>
      <c r="K379" s="4">
        <v>1</v>
      </c>
      <c r="L379" s="4">
        <v>0</v>
      </c>
      <c r="M379" s="4">
        <v>2</v>
      </c>
      <c r="N379" s="4">
        <v>1</v>
      </c>
      <c r="O379" s="4">
        <v>0</v>
      </c>
      <c r="P379" s="4">
        <v>-1</v>
      </c>
      <c r="Q379" s="415">
        <v>6</v>
      </c>
      <c r="R379" s="45">
        <v>4</v>
      </c>
      <c r="S379" s="308">
        <f>+R379/Q379</f>
        <v>0.66666666666666663</v>
      </c>
      <c r="T379" s="309">
        <f>+D379-S379</f>
        <v>5.833333333333333</v>
      </c>
      <c r="U379" s="145"/>
      <c r="V379" s="171"/>
    </row>
    <row r="380" spans="1:22" x14ac:dyDescent="0.25">
      <c r="A380" s="104" t="s">
        <v>546</v>
      </c>
      <c r="B380" s="13" t="s">
        <v>675</v>
      </c>
      <c r="C380" s="4" t="s">
        <v>269</v>
      </c>
      <c r="D380" s="131" t="s">
        <v>270</v>
      </c>
      <c r="E380" s="116" t="s">
        <v>271</v>
      </c>
      <c r="F380" s="116" t="s">
        <v>213</v>
      </c>
      <c r="G380" s="149" t="s">
        <v>389</v>
      </c>
      <c r="H380" s="197"/>
      <c r="J380" s="197"/>
      <c r="Q380" s="305" t="s">
        <v>221</v>
      </c>
      <c r="R380" s="7" t="s">
        <v>211</v>
      </c>
      <c r="S380" s="306" t="s">
        <v>222</v>
      </c>
      <c r="T380" s="124" t="s">
        <v>279</v>
      </c>
      <c r="U380" s="141" t="s">
        <v>230</v>
      </c>
      <c r="V380" s="141" t="s">
        <v>231</v>
      </c>
    </row>
    <row r="381" spans="1:22" x14ac:dyDescent="0.25">
      <c r="A381" s="104" t="s">
        <v>546</v>
      </c>
      <c r="B381" s="13" t="s">
        <v>675</v>
      </c>
      <c r="C381" s="427">
        <v>6</v>
      </c>
      <c r="D381" s="142">
        <f>+T379</f>
        <v>5.833333333333333</v>
      </c>
      <c r="E381" s="128">
        <v>42602</v>
      </c>
      <c r="F381" s="562" t="s">
        <v>330</v>
      </c>
      <c r="G381" s="4">
        <v>0</v>
      </c>
      <c r="H381" s="197"/>
      <c r="J381" s="197"/>
      <c r="Q381" s="415">
        <v>1</v>
      </c>
      <c r="R381" s="45">
        <v>0</v>
      </c>
      <c r="S381" s="308">
        <f>+R381/Q381</f>
        <v>0</v>
      </c>
      <c r="T381" s="309">
        <f>+D381-S381</f>
        <v>5.833333333333333</v>
      </c>
      <c r="U381" s="145">
        <v>6.5</v>
      </c>
      <c r="V381" s="171">
        <v>0.33333333333333304</v>
      </c>
    </row>
    <row r="382" spans="1:22" x14ac:dyDescent="0.25">
      <c r="A382" s="16" t="s">
        <v>676</v>
      </c>
      <c r="B382" s="13" t="s">
        <v>677</v>
      </c>
      <c r="C382" s="4" t="s">
        <v>269</v>
      </c>
      <c r="D382" s="131" t="s">
        <v>270</v>
      </c>
      <c r="E382" s="116" t="s">
        <v>271</v>
      </c>
      <c r="F382" s="116" t="s">
        <v>213</v>
      </c>
      <c r="G382" s="166" t="s">
        <v>309</v>
      </c>
      <c r="H382" s="356" t="s">
        <v>138</v>
      </c>
      <c r="I382" s="174" t="s">
        <v>137</v>
      </c>
      <c r="J382" s="166" t="s">
        <v>266</v>
      </c>
      <c r="K382" s="355" t="s">
        <v>386</v>
      </c>
      <c r="Q382" s="124" t="s">
        <v>221</v>
      </c>
      <c r="R382" s="125" t="s">
        <v>211</v>
      </c>
      <c r="S382" s="226" t="s">
        <v>222</v>
      </c>
      <c r="T382" s="124" t="s">
        <v>279</v>
      </c>
      <c r="U382" s="141" t="s">
        <v>230</v>
      </c>
      <c r="V382" s="141" t="s">
        <v>231</v>
      </c>
    </row>
    <row r="383" spans="1:22" x14ac:dyDescent="0.25">
      <c r="A383" s="16" t="s">
        <v>676</v>
      </c>
      <c r="B383" s="13" t="s">
        <v>677</v>
      </c>
      <c r="C383" s="4">
        <v>9</v>
      </c>
      <c r="D383" s="4"/>
      <c r="E383" s="4"/>
      <c r="F383" s="244" t="s">
        <v>293</v>
      </c>
      <c r="G383" s="4">
        <v>0</v>
      </c>
      <c r="H383" s="4">
        <v>0</v>
      </c>
      <c r="I383" s="4">
        <v>0</v>
      </c>
      <c r="J383" s="4">
        <v>0</v>
      </c>
      <c r="K383" s="4">
        <v>1</v>
      </c>
      <c r="Q383" s="134">
        <v>5</v>
      </c>
      <c r="R383" s="47">
        <v>1</v>
      </c>
      <c r="S383" s="135">
        <v>0.2</v>
      </c>
      <c r="T383" s="497">
        <v>8.8000000000000007</v>
      </c>
      <c r="U383" s="423">
        <v>9</v>
      </c>
      <c r="V383" s="146">
        <v>0.19999999999999929</v>
      </c>
    </row>
    <row r="384" spans="1:22" x14ac:dyDescent="0.25">
      <c r="A384" s="10" t="s">
        <v>21</v>
      </c>
      <c r="B384" s="13" t="s">
        <v>22</v>
      </c>
      <c r="C384" s="4" t="s">
        <v>269</v>
      </c>
      <c r="D384" s="131" t="s">
        <v>270</v>
      </c>
      <c r="E384" s="116" t="s">
        <v>271</v>
      </c>
      <c r="F384" s="116" t="s">
        <v>213</v>
      </c>
      <c r="G384" s="310" t="s">
        <v>331</v>
      </c>
      <c r="H384" s="311" t="s">
        <v>284</v>
      </c>
      <c r="I384" s="116" t="s">
        <v>213</v>
      </c>
      <c r="J384" s="265" t="s">
        <v>136</v>
      </c>
      <c r="K384" s="212" t="s">
        <v>325</v>
      </c>
      <c r="L384" s="116" t="s">
        <v>213</v>
      </c>
      <c r="M384" s="221" t="s">
        <v>332</v>
      </c>
      <c r="N384" s="256" t="s">
        <v>333</v>
      </c>
      <c r="O384" s="212" t="s">
        <v>296</v>
      </c>
      <c r="P384" s="258" t="s">
        <v>251</v>
      </c>
      <c r="Q384" s="124" t="s">
        <v>221</v>
      </c>
      <c r="R384" s="125" t="s">
        <v>211</v>
      </c>
      <c r="S384" s="126" t="s">
        <v>222</v>
      </c>
      <c r="T384" s="124" t="s">
        <v>279</v>
      </c>
      <c r="U384" s="26"/>
      <c r="V384" s="26"/>
    </row>
    <row r="385" spans="1:22" x14ac:dyDescent="0.25">
      <c r="A385" s="10" t="s">
        <v>21</v>
      </c>
      <c r="B385" s="13" t="s">
        <v>22</v>
      </c>
      <c r="C385" s="4">
        <v>8</v>
      </c>
      <c r="D385" s="4"/>
      <c r="E385" s="116"/>
      <c r="F385" s="203">
        <v>42014</v>
      </c>
      <c r="G385" s="217">
        <v>-1</v>
      </c>
      <c r="H385" s="131">
        <v>-1</v>
      </c>
      <c r="I385" s="203">
        <v>42035</v>
      </c>
      <c r="J385" s="131">
        <v>1</v>
      </c>
      <c r="K385" s="4">
        <v>0</v>
      </c>
      <c r="L385" s="260">
        <v>42042</v>
      </c>
      <c r="M385" s="131">
        <v>0</v>
      </c>
      <c r="N385" s="131">
        <v>0</v>
      </c>
      <c r="O385" s="131">
        <v>-1</v>
      </c>
      <c r="P385" s="131">
        <v>-1</v>
      </c>
      <c r="Q385" s="134">
        <v>8</v>
      </c>
      <c r="R385" s="47">
        <v>-3</v>
      </c>
      <c r="S385" s="135">
        <v>-0.375</v>
      </c>
      <c r="T385" s="136">
        <v>8.375</v>
      </c>
      <c r="U385" s="26"/>
      <c r="V385" s="26"/>
    </row>
    <row r="386" spans="1:22" x14ac:dyDescent="0.25">
      <c r="A386" s="10" t="s">
        <v>21</v>
      </c>
      <c r="B386" s="13" t="s">
        <v>22</v>
      </c>
      <c r="C386" s="4" t="s">
        <v>269</v>
      </c>
      <c r="D386" s="131" t="s">
        <v>270</v>
      </c>
      <c r="E386" s="116" t="s">
        <v>271</v>
      </c>
      <c r="F386" s="116" t="s">
        <v>213</v>
      </c>
      <c r="G386" s="312" t="s">
        <v>217</v>
      </c>
      <c r="H386" s="233" t="s">
        <v>216</v>
      </c>
      <c r="I386" s="120" t="s">
        <v>294</v>
      </c>
      <c r="J386" s="116" t="s">
        <v>213</v>
      </c>
      <c r="K386" s="302" t="s">
        <v>334</v>
      </c>
      <c r="L386" s="313" t="s">
        <v>335</v>
      </c>
      <c r="M386" s="302" t="s">
        <v>336</v>
      </c>
      <c r="N386" s="302" t="s">
        <v>337</v>
      </c>
      <c r="O386" s="116" t="s">
        <v>213</v>
      </c>
      <c r="P386" s="214" t="s">
        <v>338</v>
      </c>
      <c r="Q386" s="124" t="s">
        <v>221</v>
      </c>
      <c r="R386" s="125" t="s">
        <v>211</v>
      </c>
      <c r="S386" s="126" t="s">
        <v>222</v>
      </c>
      <c r="T386" s="124" t="s">
        <v>279</v>
      </c>
      <c r="U386" s="26"/>
      <c r="V386" s="26"/>
    </row>
    <row r="387" spans="1:22" x14ac:dyDescent="0.25">
      <c r="A387" s="10" t="s">
        <v>21</v>
      </c>
      <c r="B387" s="13" t="s">
        <v>22</v>
      </c>
      <c r="C387" s="4">
        <v>8</v>
      </c>
      <c r="D387" s="183">
        <v>8.375</v>
      </c>
      <c r="E387" s="287">
        <v>42042</v>
      </c>
      <c r="F387" s="128" t="s">
        <v>224</v>
      </c>
      <c r="G387" s="129">
        <v>1</v>
      </c>
      <c r="H387" s="130">
        <v>1</v>
      </c>
      <c r="I387" s="130">
        <v>-1</v>
      </c>
      <c r="J387" s="143">
        <v>42140</v>
      </c>
      <c r="K387" s="4">
        <v>-2</v>
      </c>
      <c r="L387" s="4">
        <v>3</v>
      </c>
      <c r="M387" s="4">
        <v>0</v>
      </c>
      <c r="N387" s="4">
        <v>0</v>
      </c>
      <c r="O387" s="218">
        <v>42161</v>
      </c>
      <c r="P387" s="47">
        <v>0</v>
      </c>
      <c r="Q387" s="134">
        <v>9</v>
      </c>
      <c r="R387" s="47">
        <v>2</v>
      </c>
      <c r="S387" s="135">
        <v>0.22222222222222221</v>
      </c>
      <c r="T387" s="229">
        <v>8.1527777777777786</v>
      </c>
      <c r="U387" s="26"/>
      <c r="V387" s="26"/>
    </row>
    <row r="388" spans="1:22" x14ac:dyDescent="0.25">
      <c r="A388" s="10" t="s">
        <v>21</v>
      </c>
      <c r="B388" s="13" t="s">
        <v>22</v>
      </c>
      <c r="C388" s="4" t="s">
        <v>269</v>
      </c>
      <c r="D388" s="131" t="s">
        <v>270</v>
      </c>
      <c r="E388" s="116" t="s">
        <v>271</v>
      </c>
      <c r="F388" s="116" t="s">
        <v>213</v>
      </c>
      <c r="G388" s="314" t="s">
        <v>137</v>
      </c>
      <c r="H388" s="221" t="s">
        <v>136</v>
      </c>
      <c r="I388" s="116" t="s">
        <v>213</v>
      </c>
      <c r="J388" s="158" t="s">
        <v>309</v>
      </c>
      <c r="K388" s="222" t="s">
        <v>282</v>
      </c>
      <c r="L388" s="121" t="s">
        <v>339</v>
      </c>
      <c r="M388" s="315" t="s">
        <v>144</v>
      </c>
      <c r="N388" s="315" t="s">
        <v>144</v>
      </c>
      <c r="O388" s="243" t="s">
        <v>284</v>
      </c>
      <c r="P388" s="158" t="s">
        <v>219</v>
      </c>
      <c r="Q388" s="124" t="s">
        <v>221</v>
      </c>
      <c r="R388" s="125" t="s">
        <v>211</v>
      </c>
      <c r="S388" s="126" t="s">
        <v>222</v>
      </c>
      <c r="T388" s="124" t="s">
        <v>279</v>
      </c>
      <c r="U388" s="26"/>
      <c r="V388" s="26"/>
    </row>
    <row r="389" spans="1:22" x14ac:dyDescent="0.25">
      <c r="A389" s="10" t="s">
        <v>21</v>
      </c>
      <c r="B389" s="13" t="s">
        <v>22</v>
      </c>
      <c r="C389" s="4">
        <v>8</v>
      </c>
      <c r="D389" s="183">
        <v>8.1527777777777786</v>
      </c>
      <c r="E389" s="287">
        <v>42161</v>
      </c>
      <c r="F389" s="218">
        <v>42161</v>
      </c>
      <c r="G389" s="133">
        <v>0</v>
      </c>
      <c r="H389" s="4">
        <v>0</v>
      </c>
      <c r="I389" s="9" t="s">
        <v>280</v>
      </c>
      <c r="J389" s="4">
        <v>0</v>
      </c>
      <c r="K389" s="4">
        <v>0</v>
      </c>
      <c r="L389" s="220">
        <v>0</v>
      </c>
      <c r="M389" s="4">
        <v>-2</v>
      </c>
      <c r="N389" s="4">
        <v>-2</v>
      </c>
      <c r="O389" s="4">
        <v>-2</v>
      </c>
      <c r="P389" s="4">
        <v>-2</v>
      </c>
      <c r="Q389" s="134">
        <v>9</v>
      </c>
      <c r="R389" s="47">
        <v>-8</v>
      </c>
      <c r="S389" s="135">
        <v>-0.88888888888888884</v>
      </c>
      <c r="T389" s="229">
        <v>9.0416666666666679</v>
      </c>
      <c r="U389" s="26"/>
      <c r="V389" s="26"/>
    </row>
    <row r="390" spans="1:22" x14ac:dyDescent="0.25">
      <c r="A390" s="10" t="s">
        <v>21</v>
      </c>
      <c r="B390" s="13" t="s">
        <v>22</v>
      </c>
      <c r="C390" s="4" t="s">
        <v>269</v>
      </c>
      <c r="D390" s="131" t="s">
        <v>270</v>
      </c>
      <c r="E390" s="116" t="s">
        <v>271</v>
      </c>
      <c r="F390" s="116" t="s">
        <v>213</v>
      </c>
      <c r="G390" s="316" t="s">
        <v>308</v>
      </c>
      <c r="H390" s="191" t="s">
        <v>307</v>
      </c>
      <c r="I390" s="116" t="s">
        <v>213</v>
      </c>
      <c r="J390" s="158" t="s">
        <v>340</v>
      </c>
      <c r="K390" s="121" t="s">
        <v>341</v>
      </c>
      <c r="L390" s="138" t="s">
        <v>342</v>
      </c>
      <c r="M390" s="165" t="s">
        <v>343</v>
      </c>
      <c r="N390" s="317" t="s">
        <v>344</v>
      </c>
      <c r="O390" s="191" t="s">
        <v>341</v>
      </c>
      <c r="P390" s="151" t="s">
        <v>342</v>
      </c>
      <c r="Q390" s="124" t="s">
        <v>221</v>
      </c>
      <c r="R390" s="125" t="s">
        <v>211</v>
      </c>
      <c r="S390" s="126" t="s">
        <v>222</v>
      </c>
      <c r="T390" s="124" t="s">
        <v>279</v>
      </c>
      <c r="U390" s="26"/>
      <c r="V390" s="26"/>
    </row>
    <row r="391" spans="1:22" x14ac:dyDescent="0.25">
      <c r="A391" s="10" t="s">
        <v>21</v>
      </c>
      <c r="B391" s="13" t="s">
        <v>22</v>
      </c>
      <c r="C391" s="4">
        <v>8</v>
      </c>
      <c r="D391" s="183">
        <v>9.0416666666666679</v>
      </c>
      <c r="E391" s="287">
        <v>42184</v>
      </c>
      <c r="F391" s="9" t="s">
        <v>280</v>
      </c>
      <c r="G391" s="133">
        <v>0</v>
      </c>
      <c r="H391" s="4">
        <v>-2</v>
      </c>
      <c r="I391" s="132" t="s">
        <v>345</v>
      </c>
      <c r="J391" s="4">
        <v>0</v>
      </c>
      <c r="K391" s="4">
        <v>3</v>
      </c>
      <c r="L391" s="4">
        <v>0</v>
      </c>
      <c r="M391" s="4">
        <v>1</v>
      </c>
      <c r="N391" s="4">
        <v>1</v>
      </c>
      <c r="O391" s="4">
        <v>0</v>
      </c>
      <c r="P391" s="4">
        <v>3</v>
      </c>
      <c r="Q391" s="134">
        <v>9</v>
      </c>
      <c r="R391" s="47">
        <v>6</v>
      </c>
      <c r="S391" s="135">
        <v>0.66666666666666663</v>
      </c>
      <c r="T391" s="229">
        <v>8.3750000000000018</v>
      </c>
      <c r="U391" s="26"/>
      <c r="V391" s="26"/>
    </row>
    <row r="392" spans="1:22" x14ac:dyDescent="0.25">
      <c r="A392" s="10" t="s">
        <v>21</v>
      </c>
      <c r="B392" s="13" t="s">
        <v>22</v>
      </c>
      <c r="C392" s="4" t="s">
        <v>269</v>
      </c>
      <c r="D392" s="131" t="s">
        <v>270</v>
      </c>
      <c r="E392" s="116" t="s">
        <v>271</v>
      </c>
      <c r="F392" s="116" t="s">
        <v>213</v>
      </c>
      <c r="G392" s="318" t="s">
        <v>343</v>
      </c>
      <c r="H392" s="319" t="s">
        <v>344</v>
      </c>
      <c r="I392" s="116" t="s">
        <v>213</v>
      </c>
      <c r="J392" s="320" t="s">
        <v>346</v>
      </c>
      <c r="K392" s="321" t="s">
        <v>347</v>
      </c>
      <c r="L392" s="233" t="s">
        <v>348</v>
      </c>
      <c r="M392" s="233" t="s">
        <v>349</v>
      </c>
      <c r="N392" s="208" t="s">
        <v>342</v>
      </c>
      <c r="O392" s="320" t="s">
        <v>346</v>
      </c>
      <c r="P392" s="206" t="s">
        <v>350</v>
      </c>
      <c r="Q392" s="124" t="s">
        <v>221</v>
      </c>
      <c r="R392" s="125" t="s">
        <v>211</v>
      </c>
      <c r="S392" s="126" t="s">
        <v>222</v>
      </c>
      <c r="T392" s="124" t="s">
        <v>279</v>
      </c>
      <c r="U392" s="272"/>
      <c r="V392" s="272"/>
    </row>
    <row r="393" spans="1:22" x14ac:dyDescent="0.25">
      <c r="A393" s="10" t="s">
        <v>21</v>
      </c>
      <c r="B393" s="13" t="s">
        <v>22</v>
      </c>
      <c r="C393" s="4">
        <v>9</v>
      </c>
      <c r="D393" s="183">
        <v>8.3750000000000018</v>
      </c>
      <c r="E393" s="322">
        <v>42203</v>
      </c>
      <c r="F393" s="132" t="s">
        <v>345</v>
      </c>
      <c r="G393" s="133">
        <v>1</v>
      </c>
      <c r="H393" s="4">
        <v>-1</v>
      </c>
      <c r="I393" s="132" t="s">
        <v>351</v>
      </c>
      <c r="J393" s="4">
        <v>0</v>
      </c>
      <c r="K393" s="4">
        <v>-1</v>
      </c>
      <c r="L393" s="4">
        <v>1</v>
      </c>
      <c r="M393" s="4">
        <v>1</v>
      </c>
      <c r="N393" s="4">
        <v>0</v>
      </c>
      <c r="O393" s="4">
        <v>0</v>
      </c>
      <c r="P393" s="4">
        <v>1</v>
      </c>
      <c r="Q393" s="134">
        <v>9</v>
      </c>
      <c r="R393" s="47">
        <v>2</v>
      </c>
      <c r="S393" s="135">
        <v>0.22222222222222221</v>
      </c>
      <c r="T393" s="229">
        <v>8.1527777777777803</v>
      </c>
      <c r="U393" s="272"/>
      <c r="V393" s="272"/>
    </row>
    <row r="394" spans="1:22" x14ac:dyDescent="0.25">
      <c r="A394" s="10" t="s">
        <v>21</v>
      </c>
      <c r="B394" s="13" t="s">
        <v>22</v>
      </c>
      <c r="C394" s="4" t="s">
        <v>269</v>
      </c>
      <c r="D394" s="131" t="s">
        <v>270</v>
      </c>
      <c r="E394" s="116" t="s">
        <v>271</v>
      </c>
      <c r="F394" s="116" t="s">
        <v>213</v>
      </c>
      <c r="G394" s="147" t="s">
        <v>348</v>
      </c>
      <c r="H394" s="233" t="s">
        <v>348</v>
      </c>
      <c r="I394" s="323" t="s">
        <v>352</v>
      </c>
      <c r="J394" s="324" t="s">
        <v>342</v>
      </c>
      <c r="K394" s="116" t="s">
        <v>213</v>
      </c>
      <c r="L394" s="325" t="s">
        <v>138</v>
      </c>
      <c r="M394" s="149" t="s">
        <v>251</v>
      </c>
      <c r="N394" s="18" t="s">
        <v>137</v>
      </c>
      <c r="O394" s="207" t="s">
        <v>118</v>
      </c>
      <c r="P394" s="149" t="s">
        <v>122</v>
      </c>
      <c r="Q394" s="124" t="s">
        <v>221</v>
      </c>
      <c r="R394" s="125" t="s">
        <v>211</v>
      </c>
      <c r="S394" s="126" t="s">
        <v>222</v>
      </c>
      <c r="T394" s="124" t="s">
        <v>279</v>
      </c>
      <c r="U394" s="153"/>
      <c r="V394" s="153"/>
    </row>
    <row r="395" spans="1:22" x14ac:dyDescent="0.25">
      <c r="A395" s="10" t="s">
        <v>21</v>
      </c>
      <c r="B395" s="13" t="s">
        <v>22</v>
      </c>
      <c r="C395" s="47">
        <v>8</v>
      </c>
      <c r="D395" s="183">
        <v>8.1527777777777803</v>
      </c>
      <c r="E395" s="287">
        <v>42224</v>
      </c>
      <c r="F395" s="132" t="s">
        <v>351</v>
      </c>
      <c r="G395" s="133">
        <v>1</v>
      </c>
      <c r="H395" s="4">
        <v>1</v>
      </c>
      <c r="I395" s="4">
        <v>0</v>
      </c>
      <c r="J395" s="4">
        <v>0</v>
      </c>
      <c r="K395" s="132" t="s">
        <v>289</v>
      </c>
      <c r="L395" s="4">
        <v>0</v>
      </c>
      <c r="M395" s="4">
        <v>-1</v>
      </c>
      <c r="N395" s="4">
        <v>2</v>
      </c>
      <c r="O395" s="4">
        <v>0</v>
      </c>
      <c r="P395" s="4">
        <v>0</v>
      </c>
      <c r="Q395" s="134">
        <v>9</v>
      </c>
      <c r="R395" s="47">
        <v>3</v>
      </c>
      <c r="S395" s="135">
        <v>0.33333333333333331</v>
      </c>
      <c r="T395" s="156">
        <v>7.8194444444444473</v>
      </c>
      <c r="U395" s="326"/>
      <c r="V395" s="283"/>
    </row>
    <row r="396" spans="1:22" x14ac:dyDescent="0.25">
      <c r="A396" s="10" t="s">
        <v>21</v>
      </c>
      <c r="B396" s="13" t="s">
        <v>22</v>
      </c>
      <c r="C396" s="4" t="s">
        <v>269</v>
      </c>
      <c r="D396" s="131" t="s">
        <v>270</v>
      </c>
      <c r="E396" s="116" t="s">
        <v>271</v>
      </c>
      <c r="F396" s="116" t="s">
        <v>213</v>
      </c>
      <c r="G396" s="327" t="s">
        <v>138</v>
      </c>
      <c r="H396" s="149" t="s">
        <v>251</v>
      </c>
      <c r="I396" s="233" t="s">
        <v>137</v>
      </c>
      <c r="J396" s="207" t="s">
        <v>118</v>
      </c>
      <c r="K396" s="233" t="s">
        <v>122</v>
      </c>
      <c r="L396" s="116" t="s">
        <v>213</v>
      </c>
      <c r="M396" s="328" t="s">
        <v>138</v>
      </c>
      <c r="N396" s="206" t="s">
        <v>316</v>
      </c>
      <c r="O396" s="238" t="s">
        <v>314</v>
      </c>
      <c r="P396" s="329" t="s">
        <v>353</v>
      </c>
      <c r="Q396" s="124" t="s">
        <v>221</v>
      </c>
      <c r="R396" s="125" t="s">
        <v>211</v>
      </c>
      <c r="S396" s="126" t="s">
        <v>222</v>
      </c>
      <c r="T396" s="124" t="s">
        <v>279</v>
      </c>
      <c r="U396" s="153"/>
      <c r="V396" s="153"/>
    </row>
    <row r="397" spans="1:22" x14ac:dyDescent="0.25">
      <c r="A397" s="10" t="s">
        <v>21</v>
      </c>
      <c r="B397" s="13" t="s">
        <v>22</v>
      </c>
      <c r="C397" s="47">
        <v>8</v>
      </c>
      <c r="D397" s="183">
        <v>7.8194444444444473</v>
      </c>
      <c r="E397" s="128">
        <v>42374</v>
      </c>
      <c r="F397" s="132" t="s">
        <v>289</v>
      </c>
      <c r="G397" s="133">
        <v>3</v>
      </c>
      <c r="H397" s="4">
        <v>-1</v>
      </c>
      <c r="I397" s="4">
        <v>2</v>
      </c>
      <c r="J397" s="4">
        <v>0</v>
      </c>
      <c r="K397" s="4">
        <v>2</v>
      </c>
      <c r="L397" s="143" t="s">
        <v>354</v>
      </c>
      <c r="M397" s="4">
        <v>0</v>
      </c>
      <c r="N397" s="4">
        <v>1</v>
      </c>
      <c r="O397" s="4">
        <v>0</v>
      </c>
      <c r="P397" s="4">
        <v>0</v>
      </c>
      <c r="Q397" s="134">
        <v>9</v>
      </c>
      <c r="R397" s="47">
        <v>7</v>
      </c>
      <c r="S397" s="135">
        <v>0.77777777777777779</v>
      </c>
      <c r="T397" s="156">
        <v>7.0416666666666696</v>
      </c>
      <c r="U397" s="330"/>
      <c r="V397" s="171"/>
    </row>
    <row r="398" spans="1:22" x14ac:dyDescent="0.25">
      <c r="A398" s="10" t="s">
        <v>21</v>
      </c>
      <c r="B398" s="13" t="s">
        <v>22</v>
      </c>
      <c r="C398" s="4" t="s">
        <v>269</v>
      </c>
      <c r="D398" s="131" t="s">
        <v>270</v>
      </c>
      <c r="E398" s="116" t="s">
        <v>271</v>
      </c>
      <c r="F398" s="116" t="s">
        <v>213</v>
      </c>
      <c r="G398" s="331" t="s">
        <v>355</v>
      </c>
      <c r="H398" s="332" t="s">
        <v>219</v>
      </c>
      <c r="I398" s="104" t="s">
        <v>356</v>
      </c>
      <c r="J398" s="328" t="s">
        <v>138</v>
      </c>
      <c r="K398" s="233" t="s">
        <v>357</v>
      </c>
      <c r="L398" s="333" t="s">
        <v>358</v>
      </c>
      <c r="M398" s="332" t="s">
        <v>219</v>
      </c>
      <c r="N398" s="238" t="s">
        <v>314</v>
      </c>
      <c r="O398" s="329" t="s">
        <v>353</v>
      </c>
      <c r="P398" s="206" t="s">
        <v>316</v>
      </c>
      <c r="Q398" s="124" t="s">
        <v>221</v>
      </c>
      <c r="R398" s="125" t="s">
        <v>211</v>
      </c>
      <c r="S398" s="126" t="s">
        <v>222</v>
      </c>
      <c r="T398" s="124" t="s">
        <v>279</v>
      </c>
      <c r="U398" s="153"/>
      <c r="V398" s="141"/>
    </row>
    <row r="399" spans="1:22" x14ac:dyDescent="0.25">
      <c r="A399" s="10" t="s">
        <v>21</v>
      </c>
      <c r="B399" s="13" t="s">
        <v>22</v>
      </c>
      <c r="C399" s="47">
        <v>6</v>
      </c>
      <c r="D399" s="183">
        <v>7.0416666666666696</v>
      </c>
      <c r="E399" s="128">
        <v>42374</v>
      </c>
      <c r="F399" s="143" t="s">
        <v>354</v>
      </c>
      <c r="G399" s="133">
        <v>1</v>
      </c>
      <c r="H399" s="4">
        <v>1</v>
      </c>
      <c r="I399" s="4">
        <v>2</v>
      </c>
      <c r="J399" s="4">
        <v>0</v>
      </c>
      <c r="K399" s="4">
        <v>1</v>
      </c>
      <c r="L399" s="4">
        <v>0</v>
      </c>
      <c r="M399" s="4">
        <v>1</v>
      </c>
      <c r="N399" s="4">
        <v>0</v>
      </c>
      <c r="O399" s="4">
        <v>0</v>
      </c>
      <c r="P399" s="4">
        <v>1</v>
      </c>
      <c r="Q399" s="134">
        <v>10</v>
      </c>
      <c r="R399" s="47">
        <v>8</v>
      </c>
      <c r="S399" s="135">
        <v>0.8</v>
      </c>
      <c r="T399" s="156">
        <v>6.2416666666666698</v>
      </c>
      <c r="U399" s="330"/>
      <c r="V399" s="171"/>
    </row>
    <row r="400" spans="1:22" x14ac:dyDescent="0.25">
      <c r="A400" s="10" t="s">
        <v>21</v>
      </c>
      <c r="B400" s="13" t="s">
        <v>22</v>
      </c>
      <c r="C400" s="4" t="s">
        <v>269</v>
      </c>
      <c r="D400" s="131" t="s">
        <v>270</v>
      </c>
      <c r="E400" s="116" t="s">
        <v>271</v>
      </c>
      <c r="F400" s="116" t="s">
        <v>213</v>
      </c>
      <c r="G400" s="334" t="s">
        <v>317</v>
      </c>
      <c r="H400" s="242" t="s">
        <v>359</v>
      </c>
      <c r="I400" s="246" t="s">
        <v>360</v>
      </c>
      <c r="J400" s="335" t="s">
        <v>284</v>
      </c>
      <c r="K400" s="174" t="s">
        <v>298</v>
      </c>
      <c r="L400" s="240" t="s">
        <v>144</v>
      </c>
      <c r="M400" s="246" t="s">
        <v>360</v>
      </c>
      <c r="N400" s="246" t="s">
        <v>317</v>
      </c>
      <c r="O400" s="116" t="s">
        <v>213</v>
      </c>
      <c r="P400" s="174" t="s">
        <v>251</v>
      </c>
      <c r="Q400" s="124" t="s">
        <v>221</v>
      </c>
      <c r="R400" s="125" t="s">
        <v>211</v>
      </c>
      <c r="S400" s="126" t="s">
        <v>222</v>
      </c>
      <c r="T400" s="124" t="s">
        <v>279</v>
      </c>
      <c r="U400" s="153"/>
      <c r="V400" s="141"/>
    </row>
    <row r="401" spans="1:22" x14ac:dyDescent="0.25">
      <c r="A401" s="10" t="s">
        <v>21</v>
      </c>
      <c r="B401" s="13" t="s">
        <v>22</v>
      </c>
      <c r="C401" s="47">
        <v>6</v>
      </c>
      <c r="D401" s="142">
        <v>6.2416666666666698</v>
      </c>
      <c r="E401" s="9"/>
      <c r="F401" s="143" t="s">
        <v>297</v>
      </c>
      <c r="G401" s="133">
        <v>0</v>
      </c>
      <c r="H401" s="4">
        <v>-1</v>
      </c>
      <c r="I401" s="4">
        <v>0</v>
      </c>
      <c r="J401" s="253">
        <v>-3</v>
      </c>
      <c r="K401" s="4">
        <v>-3</v>
      </c>
      <c r="L401" s="4">
        <v>0</v>
      </c>
      <c r="M401" s="4">
        <v>0</v>
      </c>
      <c r="N401" s="4">
        <v>0</v>
      </c>
      <c r="O401" s="132">
        <v>42420</v>
      </c>
      <c r="P401" s="4">
        <v>-1</v>
      </c>
      <c r="Q401" s="134">
        <v>9</v>
      </c>
      <c r="R401" s="47">
        <v>-8</v>
      </c>
      <c r="S401" s="135">
        <v>-0.88888888888888884</v>
      </c>
      <c r="T401" s="156">
        <v>7.1305555555555582</v>
      </c>
      <c r="U401" s="170"/>
      <c r="V401" s="171"/>
    </row>
    <row r="402" spans="1:22" x14ac:dyDescent="0.25">
      <c r="A402" s="10" t="s">
        <v>21</v>
      </c>
      <c r="B402" s="13" t="s">
        <v>22</v>
      </c>
      <c r="C402" s="4" t="s">
        <v>269</v>
      </c>
      <c r="D402" s="131" t="s">
        <v>270</v>
      </c>
      <c r="E402" s="116" t="s">
        <v>271</v>
      </c>
      <c r="F402" s="116" t="s">
        <v>213</v>
      </c>
      <c r="G402" s="174" t="s">
        <v>136</v>
      </c>
      <c r="H402" s="138" t="s">
        <v>247</v>
      </c>
      <c r="I402" s="231" t="s">
        <v>246</v>
      </c>
      <c r="J402" s="240" t="s">
        <v>361</v>
      </c>
      <c r="K402" s="131" t="s">
        <v>213</v>
      </c>
      <c r="L402" s="158" t="s">
        <v>247</v>
      </c>
      <c r="M402" s="174" t="s">
        <v>136</v>
      </c>
      <c r="N402" s="166" t="s">
        <v>266</v>
      </c>
      <c r="O402" s="324" t="s">
        <v>67</v>
      </c>
      <c r="P402" s="270" t="s">
        <v>174</v>
      </c>
      <c r="Q402" s="124" t="s">
        <v>221</v>
      </c>
      <c r="R402" s="125" t="s">
        <v>211</v>
      </c>
      <c r="S402" s="126" t="s">
        <v>222</v>
      </c>
      <c r="T402" s="124" t="s">
        <v>279</v>
      </c>
      <c r="U402" s="141"/>
      <c r="V402" s="141"/>
    </row>
    <row r="403" spans="1:22" x14ac:dyDescent="0.25">
      <c r="A403" s="10" t="s">
        <v>21</v>
      </c>
      <c r="B403" s="13" t="s">
        <v>22</v>
      </c>
      <c r="C403" s="47">
        <v>7</v>
      </c>
      <c r="D403" s="142">
        <v>7.1305555555555582</v>
      </c>
      <c r="E403" s="143">
        <v>42420</v>
      </c>
      <c r="F403" s="132">
        <v>42420</v>
      </c>
      <c r="G403" s="4">
        <v>-2</v>
      </c>
      <c r="H403" s="4">
        <v>-2</v>
      </c>
      <c r="I403" s="4">
        <v>0</v>
      </c>
      <c r="J403" s="4">
        <v>0</v>
      </c>
      <c r="K403" s="132">
        <v>42476</v>
      </c>
      <c r="L403" s="4">
        <v>-1</v>
      </c>
      <c r="M403" s="4">
        <v>-1</v>
      </c>
      <c r="N403" s="4">
        <v>-2</v>
      </c>
      <c r="O403" s="4">
        <v>0</v>
      </c>
      <c r="P403" s="4">
        <v>0</v>
      </c>
      <c r="Q403" s="169">
        <v>9</v>
      </c>
      <c r="R403" s="47">
        <v>-8</v>
      </c>
      <c r="S403" s="135">
        <f>+R403/Q403</f>
        <v>-0.88888888888888884</v>
      </c>
      <c r="T403" s="156">
        <f>+D403-S403</f>
        <v>8.0194444444444475</v>
      </c>
      <c r="U403" s="170"/>
      <c r="V403" s="171"/>
    </row>
    <row r="404" spans="1:22" x14ac:dyDescent="0.25">
      <c r="A404" s="10" t="s">
        <v>21</v>
      </c>
      <c r="B404" s="13" t="s">
        <v>22</v>
      </c>
      <c r="C404" s="4" t="s">
        <v>269</v>
      </c>
      <c r="D404" s="131" t="s">
        <v>270</v>
      </c>
      <c r="E404" s="116" t="s">
        <v>271</v>
      </c>
      <c r="F404" s="116" t="s">
        <v>213</v>
      </c>
      <c r="G404" s="225" t="s">
        <v>245</v>
      </c>
      <c r="H404" s="172" t="s">
        <v>213</v>
      </c>
      <c r="I404" s="174" t="s">
        <v>136</v>
      </c>
      <c r="J404" s="177" t="s">
        <v>249</v>
      </c>
      <c r="K404" s="174" t="s">
        <v>137</v>
      </c>
      <c r="L404" s="151" t="s">
        <v>67</v>
      </c>
      <c r="M404" s="166" t="s">
        <v>124</v>
      </c>
      <c r="N404" s="174" t="s">
        <v>136</v>
      </c>
      <c r="O404" s="336" t="s">
        <v>249</v>
      </c>
      <c r="P404" s="337" t="s">
        <v>136</v>
      </c>
      <c r="Q404" s="124" t="s">
        <v>221</v>
      </c>
      <c r="R404" s="125" t="s">
        <v>211</v>
      </c>
      <c r="S404" s="126" t="s">
        <v>222</v>
      </c>
      <c r="T404" s="124" t="s">
        <v>279</v>
      </c>
      <c r="U404" s="141"/>
      <c r="V404" s="141"/>
    </row>
    <row r="405" spans="1:22" x14ac:dyDescent="0.25">
      <c r="A405" s="10" t="s">
        <v>21</v>
      </c>
      <c r="B405" s="13" t="s">
        <v>22</v>
      </c>
      <c r="C405" s="47">
        <v>8</v>
      </c>
      <c r="D405" s="183">
        <f>+T403</f>
        <v>8.0194444444444475</v>
      </c>
      <c r="E405" s="132">
        <v>42476</v>
      </c>
      <c r="F405" s="132">
        <v>42476</v>
      </c>
      <c r="G405" s="4">
        <v>-1</v>
      </c>
      <c r="H405" s="184" t="s">
        <v>250</v>
      </c>
      <c r="I405" s="4">
        <v>0</v>
      </c>
      <c r="J405" s="4">
        <v>0</v>
      </c>
      <c r="K405" s="4">
        <v>0</v>
      </c>
      <c r="L405" s="4">
        <v>0</v>
      </c>
      <c r="M405" s="4">
        <v>-1</v>
      </c>
      <c r="N405" s="4">
        <v>0</v>
      </c>
      <c r="O405" s="47">
        <v>-3</v>
      </c>
      <c r="P405" s="47">
        <v>1</v>
      </c>
      <c r="Q405" s="169">
        <v>9</v>
      </c>
      <c r="R405" s="47">
        <v>-4</v>
      </c>
      <c r="S405" s="135">
        <f>+R405/Q405</f>
        <v>-0.44444444444444442</v>
      </c>
      <c r="T405" s="156">
        <f>+D405-S405</f>
        <v>8.4638888888888921</v>
      </c>
      <c r="U405" s="170"/>
      <c r="V405" s="171"/>
    </row>
    <row r="406" spans="1:22" x14ac:dyDescent="0.25">
      <c r="A406" s="10" t="s">
        <v>21</v>
      </c>
      <c r="B406" s="13" t="s">
        <v>22</v>
      </c>
      <c r="C406" s="4" t="s">
        <v>269</v>
      </c>
      <c r="D406" s="131" t="s">
        <v>270</v>
      </c>
      <c r="E406" s="116" t="s">
        <v>271</v>
      </c>
      <c r="F406" s="116" t="s">
        <v>213</v>
      </c>
      <c r="G406" s="200" t="s">
        <v>229</v>
      </c>
      <c r="H406" s="199" t="s">
        <v>124</v>
      </c>
      <c r="I406" s="178" t="s">
        <v>220</v>
      </c>
      <c r="J406" s="202" t="s">
        <v>362</v>
      </c>
      <c r="K406" s="116" t="s">
        <v>213</v>
      </c>
      <c r="L406" s="207" t="s">
        <v>124</v>
      </c>
      <c r="M406" s="206" t="s">
        <v>265</v>
      </c>
      <c r="N406" s="207" t="s">
        <v>267</v>
      </c>
      <c r="O406" s="338" t="s">
        <v>268</v>
      </c>
      <c r="P406" s="149" t="s">
        <v>273</v>
      </c>
      <c r="Q406" s="124" t="s">
        <v>221</v>
      </c>
      <c r="R406" s="125" t="s">
        <v>211</v>
      </c>
      <c r="S406" s="126" t="s">
        <v>222</v>
      </c>
      <c r="T406" s="124" t="s">
        <v>279</v>
      </c>
      <c r="U406" s="141"/>
      <c r="V406" s="141"/>
    </row>
    <row r="407" spans="1:22" x14ac:dyDescent="0.25">
      <c r="A407" s="10" t="s">
        <v>21</v>
      </c>
      <c r="B407" s="13" t="s">
        <v>22</v>
      </c>
      <c r="C407" s="47">
        <v>8</v>
      </c>
      <c r="D407" s="183">
        <f>+T405</f>
        <v>8.4638888888888921</v>
      </c>
      <c r="E407" s="203">
        <v>42548</v>
      </c>
      <c r="F407" s="187" t="s">
        <v>250</v>
      </c>
      <c r="G407" s="47">
        <v>0</v>
      </c>
      <c r="H407" s="47">
        <v>0</v>
      </c>
      <c r="I407" s="47">
        <v>0</v>
      </c>
      <c r="J407" s="47">
        <v>0</v>
      </c>
      <c r="K407" s="187" t="s">
        <v>261</v>
      </c>
      <c r="L407" s="4">
        <v>0</v>
      </c>
      <c r="M407" s="4">
        <v>2</v>
      </c>
      <c r="N407" s="4">
        <v>0</v>
      </c>
      <c r="O407" s="4">
        <v>1</v>
      </c>
      <c r="P407" s="4">
        <v>0</v>
      </c>
      <c r="Q407" s="169">
        <v>9</v>
      </c>
      <c r="R407" s="47">
        <v>3</v>
      </c>
      <c r="S407" s="135">
        <f>+R407/Q407</f>
        <v>0.33333333333333331</v>
      </c>
      <c r="T407" s="156">
        <f>+D407-S407</f>
        <v>8.1305555555555582</v>
      </c>
      <c r="U407" s="170"/>
      <c r="V407" s="171"/>
    </row>
    <row r="408" spans="1:22" x14ac:dyDescent="0.25">
      <c r="A408" s="10" t="s">
        <v>21</v>
      </c>
      <c r="B408" s="13" t="s">
        <v>22</v>
      </c>
      <c r="C408" s="4" t="s">
        <v>269</v>
      </c>
      <c r="D408" s="131" t="s">
        <v>270</v>
      </c>
      <c r="E408" s="116" t="s">
        <v>271</v>
      </c>
      <c r="F408" s="116" t="s">
        <v>213</v>
      </c>
      <c r="G408" s="207" t="s">
        <v>121</v>
      </c>
      <c r="H408" s="207" t="s">
        <v>124</v>
      </c>
      <c r="I408" s="149" t="s">
        <v>273</v>
      </c>
      <c r="J408" s="185" t="s">
        <v>117</v>
      </c>
      <c r="K408" s="207" t="s">
        <v>124</v>
      </c>
      <c r="L408" s="116" t="s">
        <v>295</v>
      </c>
      <c r="M408" s="238" t="s">
        <v>333</v>
      </c>
      <c r="N408" s="185" t="s">
        <v>363</v>
      </c>
      <c r="O408" s="238" t="s">
        <v>364</v>
      </c>
      <c r="Q408" s="305" t="s">
        <v>221</v>
      </c>
      <c r="R408" s="7" t="s">
        <v>211</v>
      </c>
      <c r="S408" s="306" t="s">
        <v>222</v>
      </c>
      <c r="T408" s="124" t="s">
        <v>279</v>
      </c>
      <c r="U408" s="141" t="s">
        <v>230</v>
      </c>
      <c r="V408" s="141" t="s">
        <v>231</v>
      </c>
    </row>
    <row r="409" spans="1:22" x14ac:dyDescent="0.25">
      <c r="A409" s="10" t="s">
        <v>21</v>
      </c>
      <c r="B409" s="13" t="s">
        <v>22</v>
      </c>
      <c r="C409" s="186">
        <v>8</v>
      </c>
      <c r="D409" s="183">
        <f>+T407</f>
        <v>8.1305555555555582</v>
      </c>
      <c r="E409" s="203">
        <v>42560</v>
      </c>
      <c r="F409" s="187" t="s">
        <v>261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143" t="s">
        <v>330</v>
      </c>
      <c r="M409" s="4">
        <v>0</v>
      </c>
      <c r="N409" s="4">
        <v>0</v>
      </c>
      <c r="O409" s="4">
        <v>0</v>
      </c>
      <c r="Q409" s="307">
        <v>8</v>
      </c>
      <c r="R409" s="45">
        <v>0</v>
      </c>
      <c r="S409" s="308">
        <f>+R409/Q409</f>
        <v>0</v>
      </c>
      <c r="T409" s="309">
        <f>+D409-S409</f>
        <v>8.1305555555555582</v>
      </c>
      <c r="U409" s="170">
        <v>8.375</v>
      </c>
      <c r="V409" s="171">
        <f>+U409-T409</f>
        <v>0.2444444444444418</v>
      </c>
    </row>
    <row r="410" spans="1:22" x14ac:dyDescent="0.25">
      <c r="A410" s="19" t="s">
        <v>678</v>
      </c>
      <c r="B410" s="13" t="s">
        <v>679</v>
      </c>
      <c r="C410" s="4" t="s">
        <v>269</v>
      </c>
      <c r="D410" s="131" t="s">
        <v>270</v>
      </c>
      <c r="E410" s="116" t="s">
        <v>271</v>
      </c>
      <c r="F410" s="116" t="s">
        <v>213</v>
      </c>
      <c r="G410" s="243" t="s">
        <v>324</v>
      </c>
      <c r="H410" s="290" t="s">
        <v>325</v>
      </c>
      <c r="I410" s="690" t="s">
        <v>136</v>
      </c>
      <c r="J410" s="122" t="s">
        <v>266</v>
      </c>
      <c r="K410" s="158" t="s">
        <v>247</v>
      </c>
      <c r="L410" s="122" t="s">
        <v>309</v>
      </c>
      <c r="M410" s="222" t="s">
        <v>323</v>
      </c>
      <c r="N410" s="137" t="s">
        <v>219</v>
      </c>
      <c r="O410" s="691" t="s">
        <v>137</v>
      </c>
      <c r="P410" s="122" t="s">
        <v>309</v>
      </c>
      <c r="Q410" s="124" t="s">
        <v>221</v>
      </c>
      <c r="R410" s="125" t="s">
        <v>211</v>
      </c>
      <c r="S410" s="126" t="s">
        <v>222</v>
      </c>
      <c r="T410" s="124" t="s">
        <v>279</v>
      </c>
      <c r="U410" s="153" t="s">
        <v>230</v>
      </c>
      <c r="V410" s="153" t="s">
        <v>231</v>
      </c>
    </row>
    <row r="411" spans="1:22" x14ac:dyDescent="0.25">
      <c r="A411" s="19" t="s">
        <v>678</v>
      </c>
      <c r="B411" s="13" t="s">
        <v>679</v>
      </c>
      <c r="C411" s="4">
        <v>9</v>
      </c>
      <c r="D411" s="4"/>
      <c r="E411" s="4"/>
      <c r="F411" s="132" t="s">
        <v>226</v>
      </c>
      <c r="G411" s="4">
        <v>0</v>
      </c>
      <c r="H411" s="4">
        <v>0</v>
      </c>
      <c r="I411" s="133">
        <v>4</v>
      </c>
      <c r="J411" s="4">
        <v>0</v>
      </c>
      <c r="K411" s="4">
        <v>0</v>
      </c>
      <c r="L411" s="4">
        <v>0</v>
      </c>
      <c r="M411" s="4">
        <v>0</v>
      </c>
      <c r="N411" s="4">
        <v>2</v>
      </c>
      <c r="O411" s="458">
        <v>2</v>
      </c>
      <c r="P411" s="4">
        <v>0</v>
      </c>
      <c r="Q411" s="134">
        <v>10</v>
      </c>
      <c r="R411" s="47">
        <v>8</v>
      </c>
      <c r="S411" s="135">
        <v>0.8</v>
      </c>
      <c r="T411" s="136">
        <v>8.1999999999999993</v>
      </c>
      <c r="U411" s="145">
        <v>8.1999999999999993</v>
      </c>
      <c r="V411" s="283">
        <v>0</v>
      </c>
    </row>
    <row r="412" spans="1:22" x14ac:dyDescent="0.25">
      <c r="A412" s="19" t="s">
        <v>678</v>
      </c>
      <c r="B412" s="13" t="s">
        <v>679</v>
      </c>
      <c r="C412" s="4" t="s">
        <v>269</v>
      </c>
      <c r="D412" s="131" t="s">
        <v>270</v>
      </c>
      <c r="E412" s="116" t="s">
        <v>271</v>
      </c>
      <c r="F412" s="116" t="s">
        <v>213</v>
      </c>
      <c r="G412" s="166" t="s">
        <v>266</v>
      </c>
      <c r="H412" s="457" t="s">
        <v>138</v>
      </c>
      <c r="I412" s="355" t="s">
        <v>386</v>
      </c>
      <c r="J412" s="165" t="s">
        <v>309</v>
      </c>
      <c r="Q412" s="124" t="s">
        <v>221</v>
      </c>
      <c r="R412" s="125" t="s">
        <v>211</v>
      </c>
      <c r="S412" s="126" t="s">
        <v>222</v>
      </c>
      <c r="T412" s="124" t="s">
        <v>279</v>
      </c>
      <c r="U412" s="153" t="s">
        <v>230</v>
      </c>
      <c r="V412" s="153" t="s">
        <v>231</v>
      </c>
    </row>
    <row r="413" spans="1:22" x14ac:dyDescent="0.25">
      <c r="A413" s="19" t="s">
        <v>678</v>
      </c>
      <c r="B413" s="13" t="s">
        <v>679</v>
      </c>
      <c r="C413" s="186">
        <v>8</v>
      </c>
      <c r="D413" s="183">
        <v>8.1999999999999993</v>
      </c>
      <c r="E413" s="203">
        <v>42450</v>
      </c>
      <c r="F413" s="244" t="s">
        <v>293</v>
      </c>
      <c r="G413" s="4">
        <v>0</v>
      </c>
      <c r="H413" s="250">
        <v>2</v>
      </c>
      <c r="I413" s="4">
        <v>1</v>
      </c>
      <c r="J413" s="4">
        <v>2</v>
      </c>
      <c r="Q413" s="134">
        <v>4</v>
      </c>
      <c r="R413" s="47">
        <v>5</v>
      </c>
      <c r="S413" s="135">
        <v>1.25</v>
      </c>
      <c r="T413" s="156">
        <v>6.9499999999999993</v>
      </c>
      <c r="U413" s="354">
        <v>8.1999999999999993</v>
      </c>
      <c r="V413" s="171">
        <v>1.25</v>
      </c>
    </row>
    <row r="414" spans="1:22" x14ac:dyDescent="0.25">
      <c r="A414" s="19" t="s">
        <v>680</v>
      </c>
      <c r="B414" s="13" t="s">
        <v>681</v>
      </c>
      <c r="C414" s="4" t="s">
        <v>269</v>
      </c>
      <c r="D414" s="131" t="s">
        <v>270</v>
      </c>
      <c r="E414" s="116" t="s">
        <v>271</v>
      </c>
      <c r="F414" s="116" t="s">
        <v>213</v>
      </c>
      <c r="G414" s="269" t="s">
        <v>373</v>
      </c>
      <c r="H414" s="527" t="s">
        <v>245</v>
      </c>
      <c r="I414" s="116" t="s">
        <v>213</v>
      </c>
      <c r="J414" s="221" t="s">
        <v>143</v>
      </c>
      <c r="K414" s="355" t="s">
        <v>284</v>
      </c>
      <c r="L414" s="362" t="s">
        <v>138</v>
      </c>
      <c r="M414" s="116" t="s">
        <v>213</v>
      </c>
      <c r="N414" s="317" t="s">
        <v>344</v>
      </c>
      <c r="O414" s="165" t="s">
        <v>343</v>
      </c>
      <c r="P414" s="653" t="s">
        <v>638</v>
      </c>
      <c r="Q414" s="124" t="s">
        <v>221</v>
      </c>
      <c r="R414" s="125" t="s">
        <v>211</v>
      </c>
      <c r="S414" s="126" t="s">
        <v>222</v>
      </c>
      <c r="T414" s="124" t="s">
        <v>279</v>
      </c>
      <c r="U414" s="26"/>
      <c r="V414" s="26"/>
    </row>
    <row r="415" spans="1:22" x14ac:dyDescent="0.25">
      <c r="A415" s="19" t="s">
        <v>680</v>
      </c>
      <c r="B415" s="13" t="s">
        <v>681</v>
      </c>
      <c r="C415" s="4">
        <v>7</v>
      </c>
      <c r="D415" s="47"/>
      <c r="E415" s="47"/>
      <c r="F415" s="218">
        <v>42161</v>
      </c>
      <c r="G415" s="273">
        <v>1</v>
      </c>
      <c r="H415" s="4">
        <v>1</v>
      </c>
      <c r="I415" s="9" t="s">
        <v>280</v>
      </c>
      <c r="J415" s="4">
        <v>0</v>
      </c>
      <c r="K415" s="4">
        <v>0</v>
      </c>
      <c r="L415" s="133">
        <v>-3</v>
      </c>
      <c r="M415" s="132" t="s">
        <v>345</v>
      </c>
      <c r="N415" s="4">
        <v>0</v>
      </c>
      <c r="O415" s="4">
        <v>0</v>
      </c>
      <c r="P415" s="4">
        <v>0</v>
      </c>
      <c r="Q415" s="134">
        <v>8</v>
      </c>
      <c r="R415" s="47">
        <v>-1</v>
      </c>
      <c r="S415" s="135">
        <v>-0.125</v>
      </c>
      <c r="T415" s="343">
        <v>7.125</v>
      </c>
      <c r="U415" s="26"/>
      <c r="V415" s="26"/>
    </row>
    <row r="416" spans="1:22" x14ac:dyDescent="0.25">
      <c r="A416" s="19" t="s">
        <v>680</v>
      </c>
      <c r="B416" s="13" t="s">
        <v>681</v>
      </c>
      <c r="C416" s="4" t="s">
        <v>269</v>
      </c>
      <c r="D416" s="131" t="s">
        <v>270</v>
      </c>
      <c r="E416" s="116" t="s">
        <v>271</v>
      </c>
      <c r="F416" s="116" t="s">
        <v>213</v>
      </c>
      <c r="G416" s="123" t="s">
        <v>340</v>
      </c>
      <c r="H416" s="191" t="s">
        <v>341</v>
      </c>
      <c r="I416" s="317" t="s">
        <v>344</v>
      </c>
      <c r="J416" s="165" t="s">
        <v>343</v>
      </c>
      <c r="K416" s="420" t="s">
        <v>638</v>
      </c>
      <c r="L416" s="662" t="s">
        <v>341</v>
      </c>
      <c r="M416" s="116" t="s">
        <v>213</v>
      </c>
      <c r="N416" s="692" t="s">
        <v>352</v>
      </c>
      <c r="O416" s="320" t="s">
        <v>346</v>
      </c>
      <c r="P416" s="513" t="s">
        <v>347</v>
      </c>
      <c r="Q416" s="124" t="s">
        <v>221</v>
      </c>
      <c r="R416" s="125" t="s">
        <v>211</v>
      </c>
      <c r="S416" s="126" t="s">
        <v>222</v>
      </c>
      <c r="T416" s="124" t="s">
        <v>279</v>
      </c>
      <c r="U416" s="26"/>
      <c r="V416" s="111"/>
    </row>
    <row r="417" spans="1:22" x14ac:dyDescent="0.25">
      <c r="A417" s="19" t="s">
        <v>680</v>
      </c>
      <c r="B417" s="13" t="s">
        <v>681</v>
      </c>
      <c r="C417" s="4">
        <v>7</v>
      </c>
      <c r="D417" s="183">
        <v>7.125</v>
      </c>
      <c r="E417" s="287">
        <v>42202</v>
      </c>
      <c r="F417" s="132" t="s">
        <v>345</v>
      </c>
      <c r="G417" s="133">
        <v>0</v>
      </c>
      <c r="H417" s="4">
        <v>-1</v>
      </c>
      <c r="I417" s="4">
        <v>0</v>
      </c>
      <c r="J417" s="4">
        <v>0</v>
      </c>
      <c r="K417" s="4">
        <v>0</v>
      </c>
      <c r="L417" s="133">
        <v>-1</v>
      </c>
      <c r="M417" s="132" t="s">
        <v>351</v>
      </c>
      <c r="N417" s="4">
        <v>-2</v>
      </c>
      <c r="O417" s="4">
        <v>0</v>
      </c>
      <c r="P417" s="4">
        <v>0</v>
      </c>
      <c r="Q417" s="134">
        <v>9</v>
      </c>
      <c r="R417" s="47">
        <v>-4</v>
      </c>
      <c r="S417" s="135">
        <v>-0.44444444444444442</v>
      </c>
      <c r="T417" s="229">
        <v>7.5694444444444446</v>
      </c>
      <c r="U417" s="26"/>
      <c r="V417" s="111"/>
    </row>
    <row r="418" spans="1:22" x14ac:dyDescent="0.25">
      <c r="A418" s="19" t="s">
        <v>680</v>
      </c>
      <c r="B418" s="13" t="s">
        <v>681</v>
      </c>
      <c r="C418" s="4" t="s">
        <v>269</v>
      </c>
      <c r="D418" s="131" t="s">
        <v>270</v>
      </c>
      <c r="E418" s="116" t="s">
        <v>271</v>
      </c>
      <c r="F418" s="116" t="s">
        <v>213</v>
      </c>
      <c r="G418" s="147" t="s">
        <v>348</v>
      </c>
      <c r="H418" s="532" t="s">
        <v>526</v>
      </c>
      <c r="I418" s="323" t="s">
        <v>352</v>
      </c>
      <c r="J418" s="320" t="s">
        <v>346</v>
      </c>
      <c r="K418" s="185" t="s">
        <v>350</v>
      </c>
      <c r="L418" s="666" t="s">
        <v>346</v>
      </c>
      <c r="M418" s="233" t="s">
        <v>348</v>
      </c>
      <c r="N418" s="477" t="s">
        <v>526</v>
      </c>
      <c r="O418" s="116" t="s">
        <v>213</v>
      </c>
      <c r="P418" s="323" t="s">
        <v>682</v>
      </c>
      <c r="Q418" s="124" t="s">
        <v>221</v>
      </c>
      <c r="R418" s="125" t="s">
        <v>211</v>
      </c>
      <c r="S418" s="126" t="s">
        <v>222</v>
      </c>
      <c r="T418" s="124" t="s">
        <v>279</v>
      </c>
      <c r="U418" s="153"/>
      <c r="V418" s="153"/>
    </row>
    <row r="419" spans="1:22" x14ac:dyDescent="0.25">
      <c r="A419" s="19" t="s">
        <v>680</v>
      </c>
      <c r="B419" s="13" t="s">
        <v>681</v>
      </c>
      <c r="C419" s="47">
        <v>8</v>
      </c>
      <c r="D419" s="183">
        <v>7.5694444444444446</v>
      </c>
      <c r="E419" s="287">
        <v>42203</v>
      </c>
      <c r="F419" s="132" t="s">
        <v>351</v>
      </c>
      <c r="G419" s="133">
        <v>0</v>
      </c>
      <c r="H419" s="4">
        <v>0</v>
      </c>
      <c r="I419" s="4">
        <v>0</v>
      </c>
      <c r="J419" s="4">
        <v>0</v>
      </c>
      <c r="K419" s="4">
        <v>-3</v>
      </c>
      <c r="L419" s="133">
        <v>0</v>
      </c>
      <c r="M419" s="4">
        <v>0</v>
      </c>
      <c r="N419" s="4">
        <v>0</v>
      </c>
      <c r="O419" s="132" t="s">
        <v>398</v>
      </c>
      <c r="P419" s="47">
        <v>0</v>
      </c>
      <c r="Q419" s="134">
        <v>9</v>
      </c>
      <c r="R419" s="47">
        <v>-3</v>
      </c>
      <c r="S419" s="135">
        <v>-0.33333333333333331</v>
      </c>
      <c r="T419" s="281">
        <v>7.9027777777777777</v>
      </c>
      <c r="U419" s="394"/>
      <c r="V419" s="283"/>
    </row>
    <row r="420" spans="1:22" x14ac:dyDescent="0.25">
      <c r="A420" s="19" t="s">
        <v>680</v>
      </c>
      <c r="B420" s="13" t="s">
        <v>681</v>
      </c>
      <c r="C420" s="4" t="s">
        <v>269</v>
      </c>
      <c r="D420" s="131" t="s">
        <v>270</v>
      </c>
      <c r="E420" s="116" t="s">
        <v>271</v>
      </c>
      <c r="F420" s="116" t="s">
        <v>213</v>
      </c>
      <c r="G420" s="618" t="s">
        <v>291</v>
      </c>
      <c r="H420" s="324" t="s">
        <v>275</v>
      </c>
      <c r="I420" s="323" t="s">
        <v>682</v>
      </c>
      <c r="J420" s="324" t="s">
        <v>239</v>
      </c>
      <c r="K420" s="324" t="s">
        <v>275</v>
      </c>
      <c r="L420" s="116" t="s">
        <v>213</v>
      </c>
      <c r="M420" s="222" t="s">
        <v>323</v>
      </c>
      <c r="N420" s="158" t="s">
        <v>247</v>
      </c>
      <c r="O420" s="363" t="s">
        <v>324</v>
      </c>
      <c r="P420" s="290" t="s">
        <v>325</v>
      </c>
      <c r="Q420" s="124" t="s">
        <v>221</v>
      </c>
      <c r="R420" s="125" t="s">
        <v>211</v>
      </c>
      <c r="S420" s="126" t="s">
        <v>222</v>
      </c>
      <c r="T420" s="124" t="s">
        <v>279</v>
      </c>
      <c r="U420" s="153"/>
      <c r="V420" s="153"/>
    </row>
    <row r="421" spans="1:22" x14ac:dyDescent="0.25">
      <c r="A421" s="19" t="s">
        <v>680</v>
      </c>
      <c r="B421" s="13" t="s">
        <v>681</v>
      </c>
      <c r="C421" s="47">
        <v>8</v>
      </c>
      <c r="D421" s="183">
        <v>7.9027777777777777</v>
      </c>
      <c r="E421" s="287">
        <v>42287</v>
      </c>
      <c r="F421" s="132" t="s">
        <v>398</v>
      </c>
      <c r="G421" s="273">
        <v>1</v>
      </c>
      <c r="H421" s="47">
        <v>0</v>
      </c>
      <c r="I421" s="47">
        <v>0</v>
      </c>
      <c r="J421" s="47">
        <v>1</v>
      </c>
      <c r="K421" s="47">
        <v>0</v>
      </c>
      <c r="L421" s="132" t="s">
        <v>226</v>
      </c>
      <c r="M421" s="4">
        <v>0</v>
      </c>
      <c r="N421" s="4">
        <v>0</v>
      </c>
      <c r="O421" s="133">
        <v>0</v>
      </c>
      <c r="P421" s="4">
        <v>0</v>
      </c>
      <c r="Q421" s="134">
        <v>9</v>
      </c>
      <c r="R421" s="47">
        <v>2</v>
      </c>
      <c r="S421" s="135">
        <v>0.22222222222222221</v>
      </c>
      <c r="T421" s="156">
        <v>7.6805555555555554</v>
      </c>
      <c r="U421" s="354"/>
      <c r="V421" s="171"/>
    </row>
    <row r="422" spans="1:22" x14ac:dyDescent="0.25">
      <c r="A422" s="19" t="s">
        <v>680</v>
      </c>
      <c r="B422" s="13" t="s">
        <v>681</v>
      </c>
      <c r="C422" s="4" t="s">
        <v>269</v>
      </c>
      <c r="D422" s="131" t="s">
        <v>270</v>
      </c>
      <c r="E422" s="116" t="s">
        <v>271</v>
      </c>
      <c r="F422" s="116" t="s">
        <v>213</v>
      </c>
      <c r="G422" s="139" t="s">
        <v>266</v>
      </c>
      <c r="H422" s="139" t="s">
        <v>322</v>
      </c>
      <c r="I422" s="293" t="s">
        <v>136</v>
      </c>
      <c r="J422" s="159" t="s">
        <v>219</v>
      </c>
      <c r="K422" s="693" t="s">
        <v>324</v>
      </c>
      <c r="L422" s="139" t="s">
        <v>322</v>
      </c>
      <c r="M422" s="131" t="s">
        <v>213</v>
      </c>
      <c r="N422" s="151" t="s">
        <v>241</v>
      </c>
      <c r="O422" s="355" t="s">
        <v>386</v>
      </c>
      <c r="P422" s="457" t="s">
        <v>138</v>
      </c>
      <c r="Q422" s="124" t="s">
        <v>221</v>
      </c>
      <c r="R422" s="125" t="s">
        <v>211</v>
      </c>
      <c r="S422" s="126" t="s">
        <v>222</v>
      </c>
      <c r="T422" s="124" t="s">
        <v>279</v>
      </c>
      <c r="U422" s="153"/>
      <c r="V422" s="153"/>
    </row>
    <row r="423" spans="1:22" x14ac:dyDescent="0.25">
      <c r="A423" s="19" t="s">
        <v>680</v>
      </c>
      <c r="B423" s="13" t="s">
        <v>681</v>
      </c>
      <c r="C423" s="47">
        <v>8</v>
      </c>
      <c r="D423" s="183">
        <v>7.6805555555555554</v>
      </c>
      <c r="E423" s="203">
        <v>42450</v>
      </c>
      <c r="F423" s="132" t="s">
        <v>226</v>
      </c>
      <c r="G423" s="4">
        <v>2</v>
      </c>
      <c r="H423" s="4">
        <v>0</v>
      </c>
      <c r="I423" s="4">
        <v>0</v>
      </c>
      <c r="J423" s="4">
        <v>-1</v>
      </c>
      <c r="K423" s="4">
        <v>0</v>
      </c>
      <c r="L423" s="4">
        <v>0</v>
      </c>
      <c r="M423" s="244" t="s">
        <v>293</v>
      </c>
      <c r="N423" s="4">
        <v>1</v>
      </c>
      <c r="O423" s="250">
        <v>0</v>
      </c>
      <c r="P423" s="250">
        <v>1</v>
      </c>
      <c r="Q423" s="134">
        <v>9</v>
      </c>
      <c r="R423" s="47">
        <v>3</v>
      </c>
      <c r="S423" s="135">
        <v>0.33333333333333331</v>
      </c>
      <c r="T423" s="156">
        <v>7.3472222222222223</v>
      </c>
      <c r="U423" s="354"/>
      <c r="V423" s="171"/>
    </row>
    <row r="424" spans="1:22" x14ac:dyDescent="0.25">
      <c r="A424" s="19" t="s">
        <v>680</v>
      </c>
      <c r="B424" s="13" t="s">
        <v>681</v>
      </c>
      <c r="C424" s="4" t="s">
        <v>269</v>
      </c>
      <c r="D424" s="131" t="s">
        <v>270</v>
      </c>
      <c r="E424" s="116" t="s">
        <v>271</v>
      </c>
      <c r="F424" s="116" t="s">
        <v>213</v>
      </c>
      <c r="G424" s="166" t="s">
        <v>266</v>
      </c>
      <c r="H424" s="138" t="s">
        <v>322</v>
      </c>
      <c r="I424" s="324" t="s">
        <v>385</v>
      </c>
      <c r="J424" s="246" t="s">
        <v>137</v>
      </c>
      <c r="K424" s="355" t="s">
        <v>386</v>
      </c>
      <c r="L424" s="356" t="s">
        <v>138</v>
      </c>
      <c r="M424" s="165" t="s">
        <v>266</v>
      </c>
      <c r="P424" s="694"/>
      <c r="Q424" s="124" t="s">
        <v>221</v>
      </c>
      <c r="R424" s="125" t="s">
        <v>211</v>
      </c>
      <c r="S424" s="126" t="s">
        <v>222</v>
      </c>
      <c r="T424" s="124" t="s">
        <v>279</v>
      </c>
      <c r="U424" s="153" t="s">
        <v>230</v>
      </c>
      <c r="V424" s="153" t="s">
        <v>231</v>
      </c>
    </row>
    <row r="425" spans="1:22" x14ac:dyDescent="0.25">
      <c r="A425" s="19" t="s">
        <v>680</v>
      </c>
      <c r="B425" s="13" t="s">
        <v>681</v>
      </c>
      <c r="C425" s="186">
        <v>7</v>
      </c>
      <c r="D425" s="183">
        <v>7.3472222222222223</v>
      </c>
      <c r="E425" s="203">
        <v>42464</v>
      </c>
      <c r="F425" s="244" t="s">
        <v>293</v>
      </c>
      <c r="G425" s="4">
        <v>0</v>
      </c>
      <c r="H425" s="4">
        <v>-2</v>
      </c>
      <c r="I425" s="4">
        <v>0</v>
      </c>
      <c r="J425" s="4">
        <v>1</v>
      </c>
      <c r="K425" s="4">
        <v>0</v>
      </c>
      <c r="L425" s="4">
        <v>-1</v>
      </c>
      <c r="M425" s="4">
        <v>2</v>
      </c>
      <c r="P425" s="694"/>
      <c r="Q425" s="134">
        <v>7</v>
      </c>
      <c r="R425" s="47">
        <v>0</v>
      </c>
      <c r="S425" s="135">
        <v>0</v>
      </c>
      <c r="T425" s="156">
        <v>7.3472222222222223</v>
      </c>
      <c r="U425" s="354">
        <v>7.125</v>
      </c>
      <c r="V425" s="171">
        <v>-0.22222222222222232</v>
      </c>
    </row>
    <row r="426" spans="1:22" x14ac:dyDescent="0.25">
      <c r="A426" s="27" t="s">
        <v>683</v>
      </c>
      <c r="B426" s="13" t="s">
        <v>684</v>
      </c>
      <c r="C426" s="4" t="s">
        <v>269</v>
      </c>
      <c r="D426" s="131" t="s">
        <v>270</v>
      </c>
      <c r="E426" s="116" t="s">
        <v>271</v>
      </c>
      <c r="F426" s="116" t="s">
        <v>213</v>
      </c>
      <c r="G426" s="205" t="s">
        <v>262</v>
      </c>
      <c r="H426" s="207" t="s">
        <v>263</v>
      </c>
      <c r="I426" s="202" t="s">
        <v>260</v>
      </c>
      <c r="J426" s="205" t="s">
        <v>71</v>
      </c>
      <c r="K426" s="201" t="s">
        <v>66</v>
      </c>
      <c r="L426" s="208" t="s">
        <v>260</v>
      </c>
      <c r="M426" s="149" t="s">
        <v>263</v>
      </c>
      <c r="N426" s="201" t="s">
        <v>71</v>
      </c>
      <c r="O426" s="207" t="s">
        <v>268</v>
      </c>
      <c r="P426" s="208" t="s">
        <v>262</v>
      </c>
      <c r="Q426" s="124" t="s">
        <v>221</v>
      </c>
      <c r="R426" s="125" t="s">
        <v>211</v>
      </c>
      <c r="S426" s="126" t="s">
        <v>222</v>
      </c>
      <c r="T426" s="124" t="s">
        <v>279</v>
      </c>
      <c r="U426" s="153" t="s">
        <v>230</v>
      </c>
      <c r="V426" s="153" t="s">
        <v>231</v>
      </c>
    </row>
    <row r="427" spans="1:22" x14ac:dyDescent="0.25">
      <c r="A427" s="27" t="s">
        <v>683</v>
      </c>
      <c r="B427" s="13" t="s">
        <v>684</v>
      </c>
      <c r="C427" s="4">
        <v>10</v>
      </c>
      <c r="D427" s="4"/>
      <c r="E427" s="4"/>
      <c r="F427" s="187" t="s">
        <v>261</v>
      </c>
      <c r="G427" s="4">
        <v>-1</v>
      </c>
      <c r="H427" s="4">
        <v>0</v>
      </c>
      <c r="I427" s="4">
        <v>0</v>
      </c>
      <c r="J427" s="4">
        <v>-1</v>
      </c>
      <c r="K427" s="4">
        <v>3</v>
      </c>
      <c r="L427" s="4">
        <v>0</v>
      </c>
      <c r="M427" s="4">
        <v>0</v>
      </c>
      <c r="N427" s="4">
        <v>1</v>
      </c>
      <c r="O427" s="4">
        <v>0</v>
      </c>
      <c r="P427" s="4">
        <v>-1</v>
      </c>
      <c r="Q427" s="134">
        <v>10</v>
      </c>
      <c r="R427" s="47">
        <v>1</v>
      </c>
      <c r="S427" s="135">
        <f>+R427/Q427</f>
        <v>0.1</v>
      </c>
      <c r="T427" s="144">
        <f>+C427-S427</f>
        <v>9.9</v>
      </c>
      <c r="U427" s="145">
        <v>10</v>
      </c>
      <c r="V427" s="171">
        <f>+U427-T427</f>
        <v>9.9999999999999645E-2</v>
      </c>
    </row>
    <row r="428" spans="1:22" x14ac:dyDescent="0.25">
      <c r="A428" s="15" t="s">
        <v>624</v>
      </c>
      <c r="B428" s="504" t="s">
        <v>685</v>
      </c>
      <c r="C428" s="4" t="s">
        <v>269</v>
      </c>
      <c r="D428" s="131" t="s">
        <v>270</v>
      </c>
      <c r="E428" s="116" t="s">
        <v>271</v>
      </c>
      <c r="F428" s="116" t="s">
        <v>213</v>
      </c>
      <c r="G428" s="460" t="s">
        <v>371</v>
      </c>
      <c r="H428" s="265" t="s">
        <v>401</v>
      </c>
      <c r="I428" s="265" t="s">
        <v>400</v>
      </c>
      <c r="J428" s="116" t="s">
        <v>213</v>
      </c>
      <c r="K428" s="279" t="s">
        <v>471</v>
      </c>
      <c r="L428" s="547" t="s">
        <v>119</v>
      </c>
      <c r="M428" s="258" t="s">
        <v>472</v>
      </c>
      <c r="N428" s="467" t="s">
        <v>468</v>
      </c>
      <c r="O428" s="315" t="s">
        <v>469</v>
      </c>
      <c r="P428" s="274"/>
      <c r="Q428" s="124" t="s">
        <v>221</v>
      </c>
      <c r="R428" s="125" t="s">
        <v>211</v>
      </c>
      <c r="S428" s="126" t="s">
        <v>222</v>
      </c>
      <c r="T428" s="124" t="s">
        <v>279</v>
      </c>
      <c r="U428" s="153" t="s">
        <v>230</v>
      </c>
      <c r="V428" s="153" t="s">
        <v>231</v>
      </c>
    </row>
    <row r="429" spans="1:22" x14ac:dyDescent="0.25">
      <c r="A429" s="15" t="s">
        <v>624</v>
      </c>
      <c r="B429" s="504" t="s">
        <v>685</v>
      </c>
      <c r="C429" s="250">
        <v>6</v>
      </c>
      <c r="D429" s="4">
        <v>183</v>
      </c>
      <c r="E429" s="132">
        <v>41915</v>
      </c>
      <c r="F429" s="203">
        <v>42014</v>
      </c>
      <c r="G429" s="515">
        <v>0</v>
      </c>
      <c r="H429" s="134">
        <v>1</v>
      </c>
      <c r="I429" s="131">
        <v>0</v>
      </c>
      <c r="J429" s="9" t="s">
        <v>280</v>
      </c>
      <c r="K429" s="220">
        <v>-1</v>
      </c>
      <c r="L429" s="4">
        <v>-1</v>
      </c>
      <c r="M429" s="220">
        <v>-2</v>
      </c>
      <c r="N429" s="220">
        <v>1</v>
      </c>
      <c r="O429" s="220">
        <v>-2</v>
      </c>
      <c r="Q429" s="134">
        <v>8</v>
      </c>
      <c r="R429" s="47">
        <v>-4</v>
      </c>
      <c r="S429" s="135">
        <v>-0.5</v>
      </c>
      <c r="T429" s="593">
        <v>6.5</v>
      </c>
      <c r="U429" s="423">
        <v>6</v>
      </c>
      <c r="V429" s="594">
        <v>-0.5</v>
      </c>
    </row>
    <row r="430" spans="1:22" x14ac:dyDescent="0.25">
      <c r="A430" s="16" t="s">
        <v>686</v>
      </c>
      <c r="B430" s="13" t="s">
        <v>687</v>
      </c>
      <c r="C430" s="4" t="s">
        <v>269</v>
      </c>
      <c r="D430" s="131" t="s">
        <v>270</v>
      </c>
      <c r="E430" s="116" t="s">
        <v>271</v>
      </c>
      <c r="F430" s="116" t="s">
        <v>213</v>
      </c>
      <c r="G430" s="201" t="s">
        <v>264</v>
      </c>
      <c r="H430" s="205" t="s">
        <v>71</v>
      </c>
      <c r="I430" s="205" t="s">
        <v>66</v>
      </c>
      <c r="J430" s="202" t="s">
        <v>260</v>
      </c>
      <c r="K430" s="207" t="s">
        <v>263</v>
      </c>
      <c r="L430" s="149" t="s">
        <v>263</v>
      </c>
      <c r="M430" s="207" t="s">
        <v>268</v>
      </c>
      <c r="N430" s="208" t="s">
        <v>260</v>
      </c>
      <c r="O430" s="201" t="s">
        <v>71</v>
      </c>
      <c r="P430" s="695" t="s">
        <v>264</v>
      </c>
      <c r="Q430" s="124" t="s">
        <v>221</v>
      </c>
      <c r="R430" s="125" t="s">
        <v>211</v>
      </c>
      <c r="S430" s="126" t="s">
        <v>222</v>
      </c>
      <c r="T430" s="124" t="s">
        <v>279</v>
      </c>
      <c r="U430" s="153" t="s">
        <v>230</v>
      </c>
      <c r="V430" s="153" t="s">
        <v>231</v>
      </c>
    </row>
    <row r="431" spans="1:22" x14ac:dyDescent="0.25">
      <c r="A431" s="16" t="s">
        <v>686</v>
      </c>
      <c r="B431" s="13" t="s">
        <v>687</v>
      </c>
      <c r="C431" s="4">
        <v>10</v>
      </c>
      <c r="D431" s="4"/>
      <c r="E431" s="4"/>
      <c r="F431" s="187" t="s">
        <v>261</v>
      </c>
      <c r="G431" s="4">
        <v>1</v>
      </c>
      <c r="H431" s="4">
        <v>-1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1</v>
      </c>
      <c r="P431" s="4">
        <v>1</v>
      </c>
      <c r="Q431" s="134">
        <v>10</v>
      </c>
      <c r="R431" s="47">
        <v>2</v>
      </c>
      <c r="S431" s="135">
        <f>+R431/Q431</f>
        <v>0.2</v>
      </c>
      <c r="T431" s="144">
        <f>+C431-S431</f>
        <v>9.8000000000000007</v>
      </c>
      <c r="U431" s="145">
        <v>10</v>
      </c>
      <c r="V431" s="171">
        <f>+U431-T431</f>
        <v>0.19999999999999929</v>
      </c>
    </row>
    <row r="432" spans="1:22" x14ac:dyDescent="0.25">
      <c r="A432" s="18" t="s">
        <v>686</v>
      </c>
      <c r="B432" s="13" t="s">
        <v>688</v>
      </c>
      <c r="C432" s="4" t="s">
        <v>269</v>
      </c>
      <c r="D432" s="131" t="s">
        <v>270</v>
      </c>
      <c r="E432" s="116" t="s">
        <v>271</v>
      </c>
      <c r="F432" s="116" t="s">
        <v>213</v>
      </c>
      <c r="G432" s="202" t="s">
        <v>260</v>
      </c>
      <c r="H432" s="201" t="s">
        <v>264</v>
      </c>
      <c r="I432" s="201" t="s">
        <v>71</v>
      </c>
      <c r="J432" s="205" t="s">
        <v>66</v>
      </c>
      <c r="K432" s="201" t="s">
        <v>262</v>
      </c>
      <c r="L432" s="324" t="s">
        <v>262</v>
      </c>
      <c r="M432" s="695" t="s">
        <v>264</v>
      </c>
      <c r="N432" s="207" t="s">
        <v>268</v>
      </c>
      <c r="O432" s="208" t="s">
        <v>260</v>
      </c>
      <c r="P432" s="201" t="s">
        <v>71</v>
      </c>
      <c r="Q432" s="124" t="s">
        <v>221</v>
      </c>
      <c r="R432" s="125" t="s">
        <v>211</v>
      </c>
      <c r="S432" s="126" t="s">
        <v>222</v>
      </c>
      <c r="T432" s="124" t="s">
        <v>279</v>
      </c>
      <c r="U432" s="153" t="s">
        <v>230</v>
      </c>
      <c r="V432" s="153" t="s">
        <v>231</v>
      </c>
    </row>
    <row r="433" spans="1:22" x14ac:dyDescent="0.25">
      <c r="A433" s="18" t="s">
        <v>686</v>
      </c>
      <c r="B433" s="13" t="s">
        <v>688</v>
      </c>
      <c r="C433" s="4">
        <v>9</v>
      </c>
      <c r="D433" s="4"/>
      <c r="E433" s="4"/>
      <c r="F433" s="187" t="s">
        <v>261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134">
        <v>10</v>
      </c>
      <c r="R433" s="47">
        <v>0</v>
      </c>
      <c r="S433" s="135">
        <f>+R433/Q433</f>
        <v>0</v>
      </c>
      <c r="T433" s="144">
        <f>+C433-S433</f>
        <v>9</v>
      </c>
      <c r="U433" s="145">
        <v>9</v>
      </c>
      <c r="V433" s="171">
        <f>+U433-T433</f>
        <v>0</v>
      </c>
    </row>
    <row r="434" spans="1:22" x14ac:dyDescent="0.25">
      <c r="A434" s="10" t="s">
        <v>23</v>
      </c>
      <c r="B434" s="13" t="s">
        <v>24</v>
      </c>
      <c r="C434" s="4" t="s">
        <v>269</v>
      </c>
      <c r="D434" s="131" t="s">
        <v>270</v>
      </c>
      <c r="E434" s="116" t="s">
        <v>271</v>
      </c>
      <c r="F434" s="116" t="s">
        <v>213</v>
      </c>
      <c r="G434" s="267" t="s">
        <v>365</v>
      </c>
      <c r="H434" s="339" t="s">
        <v>366</v>
      </c>
      <c r="I434" s="116" t="s">
        <v>213</v>
      </c>
      <c r="J434" s="258" t="s">
        <v>367</v>
      </c>
      <c r="K434" s="221" t="s">
        <v>300</v>
      </c>
      <c r="L434" s="221" t="s">
        <v>360</v>
      </c>
      <c r="M434" s="258" t="s">
        <v>368</v>
      </c>
      <c r="N434" s="116" t="s">
        <v>213</v>
      </c>
      <c r="O434" s="340" t="s">
        <v>284</v>
      </c>
      <c r="P434" s="341" t="s">
        <v>302</v>
      </c>
      <c r="Q434" s="124" t="s">
        <v>221</v>
      </c>
      <c r="R434" s="125" t="s">
        <v>211</v>
      </c>
      <c r="S434" s="126" t="s">
        <v>222</v>
      </c>
      <c r="T434" s="124" t="s">
        <v>279</v>
      </c>
      <c r="U434" s="26"/>
      <c r="V434" s="272"/>
    </row>
    <row r="435" spans="1:22" x14ac:dyDescent="0.25">
      <c r="A435" s="10" t="s">
        <v>23</v>
      </c>
      <c r="B435" s="13" t="s">
        <v>24</v>
      </c>
      <c r="C435" s="4">
        <v>7</v>
      </c>
      <c r="D435" s="4">
        <v>188</v>
      </c>
      <c r="E435" s="143">
        <v>41915</v>
      </c>
      <c r="F435" s="203">
        <v>42035</v>
      </c>
      <c r="G435" s="217">
        <v>-1</v>
      </c>
      <c r="H435" s="4">
        <v>0</v>
      </c>
      <c r="I435" s="260">
        <v>42042</v>
      </c>
      <c r="J435" s="342">
        <v>-1</v>
      </c>
      <c r="K435" s="342">
        <v>0</v>
      </c>
      <c r="L435" s="342">
        <v>0</v>
      </c>
      <c r="M435" s="342">
        <v>-1</v>
      </c>
      <c r="N435" s="143">
        <v>42056</v>
      </c>
      <c r="O435" s="130">
        <v>0</v>
      </c>
      <c r="P435" s="130">
        <v>0</v>
      </c>
      <c r="Q435" s="134">
        <v>8</v>
      </c>
      <c r="R435" s="47">
        <v>-3</v>
      </c>
      <c r="S435" s="135">
        <v>-0.375</v>
      </c>
      <c r="T435" s="343">
        <v>7.375</v>
      </c>
      <c r="U435" s="26"/>
      <c r="V435" s="26"/>
    </row>
    <row r="436" spans="1:22" x14ac:dyDescent="0.25">
      <c r="A436" s="10" t="s">
        <v>23</v>
      </c>
      <c r="B436" s="13" t="s">
        <v>24</v>
      </c>
      <c r="C436" s="4" t="s">
        <v>269</v>
      </c>
      <c r="D436" s="131" t="s">
        <v>270</v>
      </c>
      <c r="E436" s="116" t="s">
        <v>271</v>
      </c>
      <c r="F436" s="116" t="s">
        <v>213</v>
      </c>
      <c r="G436" s="344" t="s">
        <v>216</v>
      </c>
      <c r="H436" s="116" t="s">
        <v>213</v>
      </c>
      <c r="I436" s="212" t="s">
        <v>325</v>
      </c>
      <c r="J436" s="345" t="s">
        <v>331</v>
      </c>
      <c r="K436" s="212" t="s">
        <v>369</v>
      </c>
      <c r="L436" s="346" t="s">
        <v>273</v>
      </c>
      <c r="M436" s="347" t="s">
        <v>370</v>
      </c>
      <c r="N436" s="212" t="s">
        <v>265</v>
      </c>
      <c r="O436" s="348" t="s">
        <v>245</v>
      </c>
      <c r="P436" s="349" t="s">
        <v>371</v>
      </c>
      <c r="Q436" s="124" t="s">
        <v>221</v>
      </c>
      <c r="R436" s="125" t="s">
        <v>211</v>
      </c>
      <c r="S436" s="126" t="s">
        <v>222</v>
      </c>
      <c r="T436" s="124" t="s">
        <v>279</v>
      </c>
      <c r="U436" s="350"/>
      <c r="V436" s="350"/>
    </row>
    <row r="437" spans="1:22" x14ac:dyDescent="0.25">
      <c r="A437" s="10" t="s">
        <v>23</v>
      </c>
      <c r="B437" s="13" t="s">
        <v>24</v>
      </c>
      <c r="C437" s="4">
        <v>7</v>
      </c>
      <c r="D437" s="183">
        <v>7.375</v>
      </c>
      <c r="E437" s="143">
        <v>42056</v>
      </c>
      <c r="F437" s="143">
        <v>42056</v>
      </c>
      <c r="G437" s="129">
        <v>0</v>
      </c>
      <c r="H437" s="128" t="s">
        <v>224</v>
      </c>
      <c r="I437" s="130">
        <v>-1</v>
      </c>
      <c r="J437" s="130">
        <v>-2</v>
      </c>
      <c r="K437" s="130">
        <v>-1</v>
      </c>
      <c r="L437" s="130">
        <v>-1</v>
      </c>
      <c r="M437" s="130">
        <v>0</v>
      </c>
      <c r="N437" s="130">
        <v>-1</v>
      </c>
      <c r="O437" s="130">
        <v>1</v>
      </c>
      <c r="P437" s="130">
        <v>1</v>
      </c>
      <c r="Q437" s="134">
        <v>8</v>
      </c>
      <c r="R437" s="47">
        <v>-4</v>
      </c>
      <c r="S437" s="135">
        <v>-0.5</v>
      </c>
      <c r="T437" s="351">
        <v>7.875</v>
      </c>
      <c r="U437" s="272"/>
      <c r="V437" s="350"/>
    </row>
    <row r="438" spans="1:22" x14ac:dyDescent="0.25">
      <c r="A438" s="10" t="s">
        <v>23</v>
      </c>
      <c r="B438" s="13" t="s">
        <v>24</v>
      </c>
      <c r="C438" s="4" t="s">
        <v>269</v>
      </c>
      <c r="D438" s="131" t="s">
        <v>270</v>
      </c>
      <c r="E438" s="116" t="s">
        <v>271</v>
      </c>
      <c r="F438" s="116" t="s">
        <v>213</v>
      </c>
      <c r="G438" s="269" t="s">
        <v>303</v>
      </c>
      <c r="H438" s="267" t="s">
        <v>372</v>
      </c>
      <c r="I438" s="251" t="s">
        <v>214</v>
      </c>
      <c r="J438" s="265" t="s">
        <v>143</v>
      </c>
      <c r="K438" s="116" t="s">
        <v>213</v>
      </c>
      <c r="L438" s="221" t="s">
        <v>143</v>
      </c>
      <c r="M438" s="191" t="s">
        <v>373</v>
      </c>
      <c r="N438" s="116" t="s">
        <v>213</v>
      </c>
      <c r="O438" s="158" t="s">
        <v>278</v>
      </c>
      <c r="P438" s="216" t="s">
        <v>277</v>
      </c>
      <c r="Q438" s="124" t="s">
        <v>221</v>
      </c>
      <c r="R438" s="125" t="s">
        <v>211</v>
      </c>
      <c r="S438" s="126" t="s">
        <v>222</v>
      </c>
      <c r="T438" s="124" t="s">
        <v>279</v>
      </c>
      <c r="U438" s="26"/>
      <c r="V438" s="26"/>
    </row>
    <row r="439" spans="1:22" x14ac:dyDescent="0.25">
      <c r="A439" s="10" t="s">
        <v>23</v>
      </c>
      <c r="B439" s="13" t="s">
        <v>24</v>
      </c>
      <c r="C439" s="4">
        <v>8</v>
      </c>
      <c r="D439" s="183">
        <v>7.875</v>
      </c>
      <c r="E439" s="143">
        <v>42121</v>
      </c>
      <c r="F439" s="143">
        <v>42140</v>
      </c>
      <c r="G439" s="133">
        <v>2</v>
      </c>
      <c r="H439" s="4">
        <v>0</v>
      </c>
      <c r="I439" s="4">
        <v>0</v>
      </c>
      <c r="J439" s="4">
        <v>0</v>
      </c>
      <c r="K439" s="218">
        <v>42161</v>
      </c>
      <c r="L439" s="4">
        <v>0</v>
      </c>
      <c r="M439" s="4">
        <v>0</v>
      </c>
      <c r="N439" s="9" t="s">
        <v>280</v>
      </c>
      <c r="O439" s="220">
        <v>0</v>
      </c>
      <c r="P439" s="220">
        <v>0</v>
      </c>
      <c r="Q439" s="134">
        <v>8</v>
      </c>
      <c r="R439" s="47">
        <v>2</v>
      </c>
      <c r="S439" s="135">
        <v>0.25</v>
      </c>
      <c r="T439" s="351">
        <v>7.625</v>
      </c>
      <c r="U439" s="26"/>
      <c r="V439" s="26"/>
    </row>
    <row r="440" spans="1:22" x14ac:dyDescent="0.25">
      <c r="A440" s="10" t="s">
        <v>23</v>
      </c>
      <c r="B440" s="13" t="s">
        <v>24</v>
      </c>
      <c r="C440" s="4" t="s">
        <v>269</v>
      </c>
      <c r="D440" s="131" t="s">
        <v>270</v>
      </c>
      <c r="E440" s="116" t="s">
        <v>271</v>
      </c>
      <c r="F440" s="116" t="s">
        <v>213</v>
      </c>
      <c r="G440" s="123" t="s">
        <v>283</v>
      </c>
      <c r="H440" s="258" t="s">
        <v>122</v>
      </c>
      <c r="I440" s="315" t="s">
        <v>118</v>
      </c>
      <c r="J440" s="221" t="s">
        <v>281</v>
      </c>
      <c r="K440" s="116" t="s">
        <v>213</v>
      </c>
      <c r="L440" s="137" t="s">
        <v>374</v>
      </c>
      <c r="M440" s="166" t="s">
        <v>375</v>
      </c>
      <c r="N440" s="315" t="s">
        <v>376</v>
      </c>
      <c r="O440" s="352" t="s">
        <v>377</v>
      </c>
      <c r="P440" s="151" t="s">
        <v>378</v>
      </c>
      <c r="Q440" s="124" t="s">
        <v>221</v>
      </c>
      <c r="R440" s="125" t="s">
        <v>211</v>
      </c>
      <c r="S440" s="126" t="s">
        <v>222</v>
      </c>
      <c r="T440" s="124" t="s">
        <v>279</v>
      </c>
      <c r="U440" s="26"/>
      <c r="V440" s="26"/>
    </row>
    <row r="441" spans="1:22" x14ac:dyDescent="0.25">
      <c r="A441" s="10" t="s">
        <v>23</v>
      </c>
      <c r="B441" s="13" t="s">
        <v>24</v>
      </c>
      <c r="C441" s="4">
        <v>7</v>
      </c>
      <c r="D441" s="183">
        <v>7.625</v>
      </c>
      <c r="E441" s="287">
        <v>42273</v>
      </c>
      <c r="F441" s="9" t="s">
        <v>280</v>
      </c>
      <c r="G441" s="228">
        <v>1</v>
      </c>
      <c r="H441" s="220">
        <v>0</v>
      </c>
      <c r="I441" s="220">
        <v>0</v>
      </c>
      <c r="J441" s="220">
        <v>0</v>
      </c>
      <c r="K441" s="132" t="s">
        <v>345</v>
      </c>
      <c r="L441" s="4">
        <v>0</v>
      </c>
      <c r="M441" s="4">
        <v>0</v>
      </c>
      <c r="N441" s="4">
        <v>-1</v>
      </c>
      <c r="O441" s="4">
        <v>1</v>
      </c>
      <c r="P441" s="4">
        <v>0</v>
      </c>
      <c r="Q441" s="134">
        <v>9</v>
      </c>
      <c r="R441" s="47">
        <v>1</v>
      </c>
      <c r="S441" s="135">
        <v>0.1111111111111111</v>
      </c>
      <c r="T441" s="144">
        <v>7.5138888888888893</v>
      </c>
      <c r="U441" s="26"/>
      <c r="V441" s="26"/>
    </row>
    <row r="442" spans="1:22" x14ac:dyDescent="0.25">
      <c r="A442" s="10" t="s">
        <v>23</v>
      </c>
      <c r="B442" s="13" t="s">
        <v>24</v>
      </c>
      <c r="C442" s="4" t="s">
        <v>269</v>
      </c>
      <c r="D442" s="131" t="s">
        <v>270</v>
      </c>
      <c r="E442" s="116" t="s">
        <v>271</v>
      </c>
      <c r="F442" s="116" t="s">
        <v>213</v>
      </c>
      <c r="G442" s="327" t="s">
        <v>379</v>
      </c>
      <c r="H442" s="204" t="s">
        <v>380</v>
      </c>
      <c r="I442" s="207" t="s">
        <v>381</v>
      </c>
      <c r="J442" s="208" t="s">
        <v>382</v>
      </c>
      <c r="K442" s="233" t="s">
        <v>383</v>
      </c>
      <c r="L442" s="325" t="s">
        <v>384</v>
      </c>
      <c r="M442" s="208" t="s">
        <v>382</v>
      </c>
      <c r="N442" s="149" t="s">
        <v>383</v>
      </c>
      <c r="O442" s="325" t="s">
        <v>384</v>
      </c>
      <c r="Q442" s="124" t="s">
        <v>221</v>
      </c>
      <c r="R442" s="125" t="s">
        <v>211</v>
      </c>
      <c r="S442" s="126" t="s">
        <v>222</v>
      </c>
      <c r="T442" s="124" t="s">
        <v>279</v>
      </c>
      <c r="U442" s="26"/>
      <c r="V442" s="26"/>
    </row>
    <row r="443" spans="1:22" x14ac:dyDescent="0.25">
      <c r="A443" s="10" t="s">
        <v>23</v>
      </c>
      <c r="B443" s="13" t="s">
        <v>24</v>
      </c>
      <c r="C443" s="4">
        <v>8</v>
      </c>
      <c r="D443" s="183">
        <v>7.5138888888888893</v>
      </c>
      <c r="E443" s="143">
        <v>42184</v>
      </c>
      <c r="F443" s="132" t="s">
        <v>351</v>
      </c>
      <c r="G443" s="133">
        <v>0</v>
      </c>
      <c r="H443" s="4">
        <v>0</v>
      </c>
      <c r="I443" s="4">
        <v>0</v>
      </c>
      <c r="J443" s="4">
        <v>0</v>
      </c>
      <c r="K443" s="4">
        <v>0</v>
      </c>
      <c r="L443" s="4">
        <v>-1</v>
      </c>
      <c r="M443" s="4">
        <v>0</v>
      </c>
      <c r="N443" s="4">
        <v>-1</v>
      </c>
      <c r="O443" s="4">
        <v>-1</v>
      </c>
      <c r="Q443" s="134">
        <v>9</v>
      </c>
      <c r="R443" s="47">
        <v>-3</v>
      </c>
      <c r="S443" s="135">
        <v>-0.33333333333333331</v>
      </c>
      <c r="T443" s="144">
        <v>7.8472222222222223</v>
      </c>
      <c r="U443" s="26"/>
      <c r="V443" s="26"/>
    </row>
    <row r="444" spans="1:22" x14ac:dyDescent="0.25">
      <c r="A444" s="10" t="s">
        <v>23</v>
      </c>
      <c r="B444" s="13" t="s">
        <v>24</v>
      </c>
      <c r="C444" s="4" t="s">
        <v>269</v>
      </c>
      <c r="D444" s="131" t="s">
        <v>270</v>
      </c>
      <c r="E444" s="116" t="s">
        <v>271</v>
      </c>
      <c r="F444" s="116" t="s">
        <v>213</v>
      </c>
      <c r="G444" s="278" t="s">
        <v>286</v>
      </c>
      <c r="H444" s="167" t="s">
        <v>284</v>
      </c>
      <c r="I444" s="223" t="s">
        <v>285</v>
      </c>
      <c r="J444" s="279" t="s">
        <v>288</v>
      </c>
      <c r="K444" s="167" t="s">
        <v>122</v>
      </c>
      <c r="L444" s="137" t="s">
        <v>311</v>
      </c>
      <c r="M444" s="167" t="s">
        <v>122</v>
      </c>
      <c r="N444" s="166" t="s">
        <v>118</v>
      </c>
      <c r="O444" s="223" t="s">
        <v>285</v>
      </c>
      <c r="P444" s="232" t="s">
        <v>288</v>
      </c>
      <c r="Q444" s="124" t="s">
        <v>221</v>
      </c>
      <c r="R444" s="125" t="s">
        <v>211</v>
      </c>
      <c r="S444" s="126" t="s">
        <v>222</v>
      </c>
      <c r="T444" s="124" t="s">
        <v>279</v>
      </c>
      <c r="U444" s="26"/>
      <c r="V444" s="26"/>
    </row>
    <row r="445" spans="1:22" x14ac:dyDescent="0.25">
      <c r="A445" s="10" t="s">
        <v>23</v>
      </c>
      <c r="B445" s="13" t="s">
        <v>24</v>
      </c>
      <c r="C445" s="4">
        <v>8</v>
      </c>
      <c r="D445" s="183">
        <v>7.8472222222222223</v>
      </c>
      <c r="E445" s="287">
        <v>42226</v>
      </c>
      <c r="F445" s="128" t="s">
        <v>287</v>
      </c>
      <c r="G445" s="133">
        <v>0</v>
      </c>
      <c r="H445" s="4">
        <v>1</v>
      </c>
      <c r="I445" s="4">
        <v>0</v>
      </c>
      <c r="J445" s="4">
        <v>0</v>
      </c>
      <c r="K445" s="4">
        <v>2</v>
      </c>
      <c r="L445" s="4">
        <v>2</v>
      </c>
      <c r="M445" s="47">
        <v>2</v>
      </c>
      <c r="N445" s="47">
        <v>0</v>
      </c>
      <c r="O445" s="47">
        <v>0</v>
      </c>
      <c r="P445" s="47">
        <v>1</v>
      </c>
      <c r="Q445" s="134">
        <v>10</v>
      </c>
      <c r="R445" s="47">
        <v>8</v>
      </c>
      <c r="S445" s="135">
        <v>0.8</v>
      </c>
      <c r="T445" s="144">
        <v>7.0472222222222225</v>
      </c>
      <c r="U445" s="26"/>
      <c r="V445" s="26"/>
    </row>
    <row r="446" spans="1:22" x14ac:dyDescent="0.25">
      <c r="A446" s="10" t="s">
        <v>23</v>
      </c>
      <c r="B446" s="13" t="s">
        <v>24</v>
      </c>
      <c r="C446" s="4" t="s">
        <v>269</v>
      </c>
      <c r="D446" s="131" t="s">
        <v>270</v>
      </c>
      <c r="E446" s="116" t="s">
        <v>271</v>
      </c>
      <c r="F446" s="116" t="s">
        <v>213</v>
      </c>
      <c r="G446" s="278" t="s">
        <v>284</v>
      </c>
      <c r="H446" s="116" t="s">
        <v>213</v>
      </c>
      <c r="I446" s="149" t="s">
        <v>122</v>
      </c>
      <c r="J446" s="149" t="s">
        <v>143</v>
      </c>
      <c r="K446" s="325" t="s">
        <v>138</v>
      </c>
      <c r="L446" s="149" t="s">
        <v>251</v>
      </c>
      <c r="M446" s="233" t="s">
        <v>122</v>
      </c>
      <c r="N446" s="149" t="s">
        <v>143</v>
      </c>
      <c r="O446" s="325" t="s">
        <v>138</v>
      </c>
      <c r="P446" s="149" t="s">
        <v>251</v>
      </c>
      <c r="Q446" s="124" t="s">
        <v>221</v>
      </c>
      <c r="R446" s="125" t="s">
        <v>211</v>
      </c>
      <c r="S446" s="126" t="s">
        <v>222</v>
      </c>
      <c r="T446" s="124" t="s">
        <v>279</v>
      </c>
      <c r="U446" s="26"/>
      <c r="V446" s="26"/>
    </row>
    <row r="447" spans="1:22" x14ac:dyDescent="0.25">
      <c r="A447" s="10" t="s">
        <v>23</v>
      </c>
      <c r="B447" s="13" t="s">
        <v>24</v>
      </c>
      <c r="C447" s="47">
        <v>8</v>
      </c>
      <c r="D447" s="183">
        <v>7.0472222222222225</v>
      </c>
      <c r="E447" s="287">
        <v>42273</v>
      </c>
      <c r="F447" s="128" t="s">
        <v>287</v>
      </c>
      <c r="G447" s="273">
        <v>-1</v>
      </c>
      <c r="H447" s="132" t="s">
        <v>289</v>
      </c>
      <c r="I447" s="4">
        <v>-1</v>
      </c>
      <c r="J447" s="4">
        <v>-2</v>
      </c>
      <c r="K447" s="4">
        <v>0</v>
      </c>
      <c r="L447" s="4">
        <v>-2</v>
      </c>
      <c r="M447" s="4">
        <v>1</v>
      </c>
      <c r="N447" s="4">
        <v>-2</v>
      </c>
      <c r="O447" s="4">
        <v>0</v>
      </c>
      <c r="P447" s="4">
        <v>-2</v>
      </c>
      <c r="Q447" s="134">
        <v>9</v>
      </c>
      <c r="R447" s="47">
        <v>-9</v>
      </c>
      <c r="S447" s="135">
        <v>-1</v>
      </c>
      <c r="T447" s="156">
        <v>8.0472222222222225</v>
      </c>
      <c r="U447" s="26"/>
      <c r="V447" s="26"/>
    </row>
    <row r="448" spans="1:22" x14ac:dyDescent="0.25">
      <c r="A448" s="10" t="s">
        <v>23</v>
      </c>
      <c r="B448" s="13" t="s">
        <v>24</v>
      </c>
      <c r="C448" s="4" t="s">
        <v>269</v>
      </c>
      <c r="D448" s="131" t="s">
        <v>270</v>
      </c>
      <c r="E448" s="116" t="s">
        <v>271</v>
      </c>
      <c r="F448" s="116" t="s">
        <v>213</v>
      </c>
      <c r="G448" s="353" t="s">
        <v>284</v>
      </c>
      <c r="H448" s="246" t="s">
        <v>298</v>
      </c>
      <c r="I448" s="240" t="s">
        <v>139</v>
      </c>
      <c r="J448" s="246" t="s">
        <v>360</v>
      </c>
      <c r="K448" s="246" t="s">
        <v>136</v>
      </c>
      <c r="L448" s="174" t="s">
        <v>298</v>
      </c>
      <c r="M448" s="240" t="s">
        <v>139</v>
      </c>
      <c r="N448" s="116" t="s">
        <v>213</v>
      </c>
      <c r="O448" s="242" t="s">
        <v>318</v>
      </c>
      <c r="P448" s="240" t="s">
        <v>292</v>
      </c>
      <c r="Q448" s="124" t="s">
        <v>221</v>
      </c>
      <c r="R448" s="125" t="s">
        <v>211</v>
      </c>
      <c r="S448" s="126" t="s">
        <v>222</v>
      </c>
      <c r="T448" s="124" t="s">
        <v>279</v>
      </c>
      <c r="U448" s="26"/>
      <c r="V448" s="153"/>
    </row>
    <row r="449" spans="1:22" x14ac:dyDescent="0.25">
      <c r="A449" s="10" t="s">
        <v>23</v>
      </c>
      <c r="B449" s="13" t="s">
        <v>24</v>
      </c>
      <c r="C449" s="47">
        <v>8</v>
      </c>
      <c r="D449" s="183">
        <v>8.0472222222222225</v>
      </c>
      <c r="E449" s="143">
        <v>42343</v>
      </c>
      <c r="F449" s="143" t="s">
        <v>297</v>
      </c>
      <c r="G449" s="133">
        <v>-1</v>
      </c>
      <c r="H449" s="4">
        <v>1</v>
      </c>
      <c r="I449" s="253">
        <v>0</v>
      </c>
      <c r="J449" s="4">
        <v>1</v>
      </c>
      <c r="K449" s="4">
        <v>1</v>
      </c>
      <c r="L449" s="4">
        <v>-1</v>
      </c>
      <c r="M449" s="4">
        <v>0</v>
      </c>
      <c r="N449" s="132">
        <v>42406</v>
      </c>
      <c r="O449" s="47">
        <v>0</v>
      </c>
      <c r="P449" s="47">
        <v>2</v>
      </c>
      <c r="Q449" s="134">
        <v>9</v>
      </c>
      <c r="R449" s="47">
        <v>3</v>
      </c>
      <c r="S449" s="135">
        <v>0.33333333333333331</v>
      </c>
      <c r="T449" s="156">
        <v>7.7138888888888895</v>
      </c>
      <c r="U449" s="26"/>
      <c r="V449" s="171"/>
    </row>
    <row r="450" spans="1:22" x14ac:dyDescent="0.25">
      <c r="A450" s="10" t="s">
        <v>23</v>
      </c>
      <c r="B450" s="13" t="s">
        <v>24</v>
      </c>
      <c r="C450" s="4" t="s">
        <v>269</v>
      </c>
      <c r="D450" s="131" t="s">
        <v>270</v>
      </c>
      <c r="E450" s="116" t="s">
        <v>271</v>
      </c>
      <c r="F450" s="116" t="s">
        <v>213</v>
      </c>
      <c r="G450" s="288" t="s">
        <v>245</v>
      </c>
      <c r="H450" s="242" t="s">
        <v>277</v>
      </c>
      <c r="I450" s="289" t="s">
        <v>136</v>
      </c>
      <c r="J450" s="246" t="s">
        <v>122</v>
      </c>
      <c r="K450" s="116" t="s">
        <v>213</v>
      </c>
      <c r="L450" s="293" t="s">
        <v>136</v>
      </c>
      <c r="M450" s="222" t="s">
        <v>323</v>
      </c>
      <c r="N450" s="122" t="s">
        <v>266</v>
      </c>
      <c r="O450" s="122" t="s">
        <v>322</v>
      </c>
      <c r="Q450" s="124" t="s">
        <v>221</v>
      </c>
      <c r="R450" s="125" t="s">
        <v>211</v>
      </c>
      <c r="S450" s="126" t="s">
        <v>222</v>
      </c>
      <c r="T450" s="124" t="s">
        <v>279</v>
      </c>
      <c r="U450" s="153"/>
      <c r="V450" s="153"/>
    </row>
    <row r="451" spans="1:22" x14ac:dyDescent="0.25">
      <c r="A451" s="10" t="s">
        <v>23</v>
      </c>
      <c r="B451" s="13" t="s">
        <v>24</v>
      </c>
      <c r="C451" s="47">
        <v>8</v>
      </c>
      <c r="D451" s="183">
        <v>7.7138888888888895</v>
      </c>
      <c r="E451" s="143">
        <v>42406</v>
      </c>
      <c r="F451" s="132">
        <v>42406</v>
      </c>
      <c r="G451" s="47">
        <v>2</v>
      </c>
      <c r="H451" s="47">
        <v>-2</v>
      </c>
      <c r="I451" s="47">
        <v>1</v>
      </c>
      <c r="J451" s="47">
        <v>2</v>
      </c>
      <c r="K451" s="132" t="s">
        <v>226</v>
      </c>
      <c r="L451" s="4">
        <v>0</v>
      </c>
      <c r="M451" s="4">
        <v>0</v>
      </c>
      <c r="N451" s="4">
        <v>0</v>
      </c>
      <c r="O451" s="4">
        <v>-2</v>
      </c>
      <c r="Q451" s="134">
        <v>8</v>
      </c>
      <c r="R451" s="47">
        <v>1</v>
      </c>
      <c r="S451" s="135">
        <v>0.125</v>
      </c>
      <c r="T451" s="156">
        <v>7.5888888888888895</v>
      </c>
      <c r="U451" s="354"/>
      <c r="V451" s="171"/>
    </row>
    <row r="452" spans="1:22" x14ac:dyDescent="0.25">
      <c r="A452" s="10" t="s">
        <v>23</v>
      </c>
      <c r="B452" s="13" t="s">
        <v>24</v>
      </c>
      <c r="C452" s="4" t="s">
        <v>269</v>
      </c>
      <c r="D452" s="131" t="s">
        <v>270</v>
      </c>
      <c r="E452" s="116" t="s">
        <v>271</v>
      </c>
      <c r="F452" s="116" t="s">
        <v>213</v>
      </c>
      <c r="G452" s="166" t="s">
        <v>266</v>
      </c>
      <c r="H452" s="166" t="s">
        <v>309</v>
      </c>
      <c r="I452" s="324" t="s">
        <v>385</v>
      </c>
      <c r="J452" s="355" t="s">
        <v>386</v>
      </c>
      <c r="K452" s="356" t="s">
        <v>138</v>
      </c>
      <c r="L452" s="131" t="s">
        <v>213</v>
      </c>
      <c r="M452" s="246" t="s">
        <v>136</v>
      </c>
      <c r="N452" s="167" t="s">
        <v>245</v>
      </c>
      <c r="O452" s="270" t="s">
        <v>246</v>
      </c>
      <c r="P452" s="222" t="s">
        <v>247</v>
      </c>
      <c r="Q452" s="124" t="s">
        <v>221</v>
      </c>
      <c r="R452" s="125" t="s">
        <v>211</v>
      </c>
      <c r="S452" s="126" t="s">
        <v>222</v>
      </c>
      <c r="T452" s="124" t="s">
        <v>279</v>
      </c>
      <c r="U452" s="141"/>
      <c r="V452" s="141"/>
    </row>
    <row r="453" spans="1:22" x14ac:dyDescent="0.25">
      <c r="A453" s="10" t="s">
        <v>23</v>
      </c>
      <c r="B453" s="13" t="s">
        <v>24</v>
      </c>
      <c r="C453" s="47">
        <v>8</v>
      </c>
      <c r="D453" s="183">
        <v>7.5888888888888895</v>
      </c>
      <c r="E453" s="132">
        <v>42450</v>
      </c>
      <c r="F453" s="244" t="s">
        <v>293</v>
      </c>
      <c r="G453" s="4">
        <v>0</v>
      </c>
      <c r="H453" s="4">
        <v>-1</v>
      </c>
      <c r="I453" s="4">
        <v>0</v>
      </c>
      <c r="J453" s="4">
        <v>0</v>
      </c>
      <c r="K453" s="4">
        <v>-1</v>
      </c>
      <c r="L453" s="132">
        <v>42476</v>
      </c>
      <c r="M453" s="4">
        <v>2</v>
      </c>
      <c r="N453" s="4">
        <v>2</v>
      </c>
      <c r="O453" s="4">
        <v>1</v>
      </c>
      <c r="P453" s="4">
        <v>2</v>
      </c>
      <c r="Q453" s="169">
        <v>9</v>
      </c>
      <c r="R453" s="47">
        <v>5</v>
      </c>
      <c r="S453" s="135">
        <f>+R453/Q453</f>
        <v>0.55555555555555558</v>
      </c>
      <c r="T453" s="156">
        <f>+D453-S453</f>
        <v>7.0333333333333341</v>
      </c>
      <c r="U453" s="170"/>
      <c r="V453" s="171"/>
    </row>
    <row r="454" spans="1:22" x14ac:dyDescent="0.25">
      <c r="A454" s="10" t="s">
        <v>23</v>
      </c>
      <c r="B454" s="13" t="s">
        <v>24</v>
      </c>
      <c r="C454" s="4" t="s">
        <v>269</v>
      </c>
      <c r="D454" s="131" t="s">
        <v>270</v>
      </c>
      <c r="E454" s="116" t="s">
        <v>271</v>
      </c>
      <c r="F454" s="116" t="s">
        <v>213</v>
      </c>
      <c r="G454" s="165" t="s">
        <v>266</v>
      </c>
      <c r="H454" s="324" t="s">
        <v>67</v>
      </c>
      <c r="I454" s="172" t="s">
        <v>213</v>
      </c>
      <c r="J454" s="166" t="s">
        <v>124</v>
      </c>
      <c r="K454" s="198" t="s">
        <v>220</v>
      </c>
      <c r="L454" s="295" t="s">
        <v>143</v>
      </c>
      <c r="M454" s="189" t="s">
        <v>248</v>
      </c>
      <c r="N454" s="174" t="s">
        <v>136</v>
      </c>
      <c r="O454" s="355" t="s">
        <v>387</v>
      </c>
      <c r="P454" s="174" t="s">
        <v>251</v>
      </c>
      <c r="Q454" s="124" t="s">
        <v>221</v>
      </c>
      <c r="R454" s="125" t="s">
        <v>211</v>
      </c>
      <c r="S454" s="126" t="s">
        <v>222</v>
      </c>
      <c r="T454" s="124" t="s">
        <v>279</v>
      </c>
      <c r="U454" s="141"/>
      <c r="V454" s="141"/>
    </row>
    <row r="455" spans="1:22" x14ac:dyDescent="0.25">
      <c r="A455" s="10" t="s">
        <v>23</v>
      </c>
      <c r="B455" s="13" t="s">
        <v>24</v>
      </c>
      <c r="C455" s="47">
        <v>7</v>
      </c>
      <c r="D455" s="183">
        <f>+T453</f>
        <v>7.0333333333333341</v>
      </c>
      <c r="E455" s="132">
        <v>42476</v>
      </c>
      <c r="F455" s="132">
        <v>42476</v>
      </c>
      <c r="G455" s="4">
        <v>1</v>
      </c>
      <c r="H455" s="4">
        <v>0</v>
      </c>
      <c r="I455" s="184" t="s">
        <v>250</v>
      </c>
      <c r="J455" s="4">
        <v>-2</v>
      </c>
      <c r="K455" s="4">
        <v>0</v>
      </c>
      <c r="L455" s="4">
        <v>0</v>
      </c>
      <c r="M455" s="4">
        <v>0</v>
      </c>
      <c r="N455" s="4">
        <v>-1</v>
      </c>
      <c r="O455" s="4">
        <v>2</v>
      </c>
      <c r="P455" s="47">
        <v>-1</v>
      </c>
      <c r="Q455" s="169">
        <v>9</v>
      </c>
      <c r="R455" s="47">
        <v>-1</v>
      </c>
      <c r="S455" s="135">
        <f>+R455/Q455</f>
        <v>-0.1111111111111111</v>
      </c>
      <c r="T455" s="156">
        <f>+D455-S455</f>
        <v>7.1444444444444448</v>
      </c>
      <c r="U455" s="170"/>
      <c r="V455" s="171"/>
    </row>
    <row r="456" spans="1:22" x14ac:dyDescent="0.25">
      <c r="A456" s="10" t="s">
        <v>23</v>
      </c>
      <c r="B456" s="13" t="s">
        <v>24</v>
      </c>
      <c r="C456" s="4" t="s">
        <v>269</v>
      </c>
      <c r="D456" s="131" t="s">
        <v>270</v>
      </c>
      <c r="E456" s="116" t="s">
        <v>271</v>
      </c>
      <c r="F456" s="116" t="s">
        <v>213</v>
      </c>
      <c r="G456" s="242" t="s">
        <v>327</v>
      </c>
      <c r="H456" s="300" t="s">
        <v>248</v>
      </c>
      <c r="I456" s="200" t="s">
        <v>229</v>
      </c>
      <c r="J456" s="337" t="s">
        <v>136</v>
      </c>
      <c r="K456" s="178" t="s">
        <v>220</v>
      </c>
      <c r="L456" s="298" t="s">
        <v>124</v>
      </c>
      <c r="M456" s="116" t="s">
        <v>295</v>
      </c>
      <c r="N456" s="303" t="s">
        <v>388</v>
      </c>
      <c r="O456" s="149" t="s">
        <v>389</v>
      </c>
      <c r="P456" s="149" t="s">
        <v>118</v>
      </c>
      <c r="Q456" s="305" t="s">
        <v>221</v>
      </c>
      <c r="R456" s="7" t="s">
        <v>211</v>
      </c>
      <c r="S456" s="306" t="s">
        <v>222</v>
      </c>
      <c r="T456" s="124" t="s">
        <v>279</v>
      </c>
      <c r="U456" s="141" t="s">
        <v>230</v>
      </c>
      <c r="V456" s="141" t="s">
        <v>231</v>
      </c>
    </row>
    <row r="457" spans="1:22" x14ac:dyDescent="0.25">
      <c r="A457" s="10" t="s">
        <v>23</v>
      </c>
      <c r="B457" s="13" t="s">
        <v>24</v>
      </c>
      <c r="C457" s="186">
        <v>7</v>
      </c>
      <c r="D457" s="183">
        <f>+T455</f>
        <v>7.1444444444444448</v>
      </c>
      <c r="E457" s="203">
        <v>42546</v>
      </c>
      <c r="F457" s="184" t="s">
        <v>250</v>
      </c>
      <c r="G457" s="155">
        <v>-2</v>
      </c>
      <c r="H457" s="47">
        <v>0</v>
      </c>
      <c r="I457" s="47">
        <v>0</v>
      </c>
      <c r="J457" s="47">
        <v>0</v>
      </c>
      <c r="K457" s="47">
        <v>0</v>
      </c>
      <c r="L457" s="47">
        <v>1</v>
      </c>
      <c r="M457" s="143" t="s">
        <v>330</v>
      </c>
      <c r="N457" s="4">
        <v>0</v>
      </c>
      <c r="O457" s="4">
        <v>0</v>
      </c>
      <c r="P457" s="4">
        <v>0</v>
      </c>
      <c r="Q457" s="307">
        <v>9</v>
      </c>
      <c r="R457" s="45">
        <v>-1</v>
      </c>
      <c r="S457" s="308">
        <f>+R457/Q457</f>
        <v>-0.1111111111111111</v>
      </c>
      <c r="T457" s="309">
        <f>+D457-S457</f>
        <v>7.2555555555555555</v>
      </c>
      <c r="U457" s="170">
        <v>8.375</v>
      </c>
      <c r="V457" s="171">
        <f>+U457-T457</f>
        <v>1.1194444444444445</v>
      </c>
    </row>
    <row r="458" spans="1:22" x14ac:dyDescent="0.25">
      <c r="A458" s="10" t="s">
        <v>689</v>
      </c>
      <c r="B458" s="13" t="s">
        <v>690</v>
      </c>
      <c r="C458" s="4" t="s">
        <v>269</v>
      </c>
      <c r="D458" s="131" t="s">
        <v>270</v>
      </c>
      <c r="E458" s="116" t="s">
        <v>271</v>
      </c>
      <c r="F458" s="116" t="s">
        <v>213</v>
      </c>
      <c r="G458" s="316" t="s">
        <v>544</v>
      </c>
      <c r="H458" s="221" t="s">
        <v>363</v>
      </c>
      <c r="I458" s="270" t="s">
        <v>438</v>
      </c>
      <c r="J458" s="116" t="s">
        <v>295</v>
      </c>
      <c r="K458" s="619" t="s">
        <v>432</v>
      </c>
      <c r="L458" s="573" t="s">
        <v>602</v>
      </c>
      <c r="M458" s="619" t="s">
        <v>691</v>
      </c>
      <c r="N458" s="471" t="s">
        <v>478</v>
      </c>
      <c r="O458" s="573" t="s">
        <v>602</v>
      </c>
      <c r="P458" s="471" t="s">
        <v>478</v>
      </c>
      <c r="Q458" s="124" t="s">
        <v>221</v>
      </c>
      <c r="R458" s="125" t="s">
        <v>211</v>
      </c>
      <c r="S458" s="126" t="s">
        <v>222</v>
      </c>
      <c r="T458" s="124" t="s">
        <v>279</v>
      </c>
      <c r="U458" s="26"/>
      <c r="V458" s="111"/>
    </row>
    <row r="459" spans="1:22" x14ac:dyDescent="0.25">
      <c r="A459" s="10" t="s">
        <v>689</v>
      </c>
      <c r="B459" s="13" t="s">
        <v>690</v>
      </c>
      <c r="C459" s="4">
        <v>5</v>
      </c>
      <c r="D459" s="4"/>
      <c r="E459" s="9"/>
      <c r="F459" s="260">
        <v>42042</v>
      </c>
      <c r="G459" s="133">
        <v>0</v>
      </c>
      <c r="H459" s="4">
        <v>0</v>
      </c>
      <c r="I459" s="4">
        <v>0</v>
      </c>
      <c r="J459" s="132" t="s">
        <v>436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134">
        <v>9</v>
      </c>
      <c r="R459" s="47">
        <v>0</v>
      </c>
      <c r="S459" s="135">
        <v>0</v>
      </c>
      <c r="T459" s="136">
        <v>5</v>
      </c>
      <c r="U459" s="26"/>
      <c r="V459" s="26"/>
    </row>
    <row r="460" spans="1:22" x14ac:dyDescent="0.25">
      <c r="A460" s="10" t="s">
        <v>689</v>
      </c>
      <c r="B460" s="13" t="s">
        <v>690</v>
      </c>
      <c r="C460" s="4" t="s">
        <v>269</v>
      </c>
      <c r="D460" s="131" t="s">
        <v>270</v>
      </c>
      <c r="E460" s="116" t="s">
        <v>271</v>
      </c>
      <c r="F460" s="116" t="s">
        <v>213</v>
      </c>
      <c r="G460" s="696" t="s">
        <v>691</v>
      </c>
      <c r="H460" s="116" t="s">
        <v>295</v>
      </c>
      <c r="I460" s="413" t="s">
        <v>143</v>
      </c>
      <c r="J460" s="413" t="s">
        <v>363</v>
      </c>
      <c r="K460" s="454" t="s">
        <v>364</v>
      </c>
      <c r="L460" s="478" t="s">
        <v>118</v>
      </c>
      <c r="M460" s="479" t="s">
        <v>274</v>
      </c>
      <c r="N460" s="478" t="s">
        <v>389</v>
      </c>
      <c r="O460" s="454" t="s">
        <v>119</v>
      </c>
      <c r="P460" s="274"/>
      <c r="Q460" s="305" t="s">
        <v>221</v>
      </c>
      <c r="R460" s="7" t="s">
        <v>211</v>
      </c>
      <c r="S460" s="306" t="s">
        <v>222</v>
      </c>
      <c r="T460" s="124" t="s">
        <v>279</v>
      </c>
      <c r="U460" s="141" t="s">
        <v>230</v>
      </c>
      <c r="V460" s="141" t="s">
        <v>231</v>
      </c>
    </row>
    <row r="461" spans="1:22" x14ac:dyDescent="0.25">
      <c r="A461" s="10" t="s">
        <v>689</v>
      </c>
      <c r="B461" s="13" t="s">
        <v>690</v>
      </c>
      <c r="C461" s="427">
        <v>5</v>
      </c>
      <c r="D461" s="183">
        <v>5</v>
      </c>
      <c r="E461" s="287">
        <v>42245</v>
      </c>
      <c r="F461" s="132" t="s">
        <v>436</v>
      </c>
      <c r="G461" s="154">
        <v>0</v>
      </c>
      <c r="H461" s="143" t="s">
        <v>330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</v>
      </c>
      <c r="O461" s="4">
        <v>0</v>
      </c>
      <c r="P461" s="274"/>
      <c r="Q461" s="415">
        <v>8</v>
      </c>
      <c r="R461" s="45">
        <v>1</v>
      </c>
      <c r="S461" s="308">
        <f>+R461/Q461</f>
        <v>0.125</v>
      </c>
      <c r="T461" s="309">
        <f>+D461-S461</f>
        <v>4.875</v>
      </c>
      <c r="U461" s="145">
        <v>5</v>
      </c>
      <c r="V461" s="171">
        <f>+U461-T461</f>
        <v>0.125</v>
      </c>
    </row>
    <row r="462" spans="1:22" x14ac:dyDescent="0.25">
      <c r="A462" s="188" t="s">
        <v>692</v>
      </c>
      <c r="B462" s="13" t="s">
        <v>693</v>
      </c>
      <c r="C462" s="4" t="s">
        <v>269</v>
      </c>
      <c r="D462" s="131" t="s">
        <v>270</v>
      </c>
      <c r="E462" s="116" t="s">
        <v>271</v>
      </c>
      <c r="F462" s="116" t="s">
        <v>213</v>
      </c>
      <c r="G462" s="233" t="s">
        <v>235</v>
      </c>
      <c r="H462" s="324" t="s">
        <v>516</v>
      </c>
      <c r="I462" s="202" t="s">
        <v>515</v>
      </c>
      <c r="J462" s="149" t="s">
        <v>313</v>
      </c>
      <c r="K462" s="206" t="s">
        <v>312</v>
      </c>
      <c r="L462" s="697" t="s">
        <v>316</v>
      </c>
      <c r="M462" s="698" t="s">
        <v>118</v>
      </c>
      <c r="N462" s="276" t="s">
        <v>213</v>
      </c>
      <c r="O462" s="699" t="s">
        <v>373</v>
      </c>
      <c r="P462" s="700" t="s">
        <v>240</v>
      </c>
      <c r="Q462" s="124" t="s">
        <v>221</v>
      </c>
      <c r="R462" s="125" t="s">
        <v>211</v>
      </c>
      <c r="S462" s="126" t="s">
        <v>222</v>
      </c>
      <c r="T462" s="124" t="s">
        <v>279</v>
      </c>
      <c r="U462" s="141"/>
      <c r="V462" s="141"/>
    </row>
    <row r="463" spans="1:22" x14ac:dyDescent="0.25">
      <c r="A463" s="188" t="s">
        <v>692</v>
      </c>
      <c r="B463" s="13" t="s">
        <v>693</v>
      </c>
      <c r="C463" s="4">
        <v>7</v>
      </c>
      <c r="D463" s="4"/>
      <c r="E463" s="9"/>
      <c r="F463" s="132">
        <v>42308</v>
      </c>
      <c r="G463" s="273">
        <v>0</v>
      </c>
      <c r="H463" s="47">
        <v>1</v>
      </c>
      <c r="I463" s="47">
        <v>-1</v>
      </c>
      <c r="J463" s="47">
        <v>0</v>
      </c>
      <c r="K463" s="47">
        <v>0</v>
      </c>
      <c r="L463" s="47">
        <v>0</v>
      </c>
      <c r="M463" s="47">
        <v>-1</v>
      </c>
      <c r="N463" s="132" t="s">
        <v>289</v>
      </c>
      <c r="O463" s="4">
        <v>1</v>
      </c>
      <c r="P463" s="4">
        <v>0</v>
      </c>
      <c r="Q463" s="134">
        <v>9</v>
      </c>
      <c r="R463" s="47">
        <v>0</v>
      </c>
      <c r="S463" s="135">
        <v>0</v>
      </c>
      <c r="T463" s="156">
        <v>7</v>
      </c>
      <c r="U463" s="701"/>
      <c r="V463" s="702"/>
    </row>
    <row r="464" spans="1:22" x14ac:dyDescent="0.25">
      <c r="A464" s="188" t="s">
        <v>692</v>
      </c>
      <c r="B464" s="13" t="s">
        <v>693</v>
      </c>
      <c r="C464" s="4" t="s">
        <v>269</v>
      </c>
      <c r="D464" s="131" t="s">
        <v>270</v>
      </c>
      <c r="E464" s="116" t="s">
        <v>271</v>
      </c>
      <c r="F464" s="116" t="s">
        <v>213</v>
      </c>
      <c r="G464" s="551" t="s">
        <v>247</v>
      </c>
      <c r="H464" s="202" t="s">
        <v>247</v>
      </c>
      <c r="I464" s="324" t="s">
        <v>275</v>
      </c>
      <c r="J464" s="455" t="s">
        <v>373</v>
      </c>
      <c r="K464" s="324" t="s">
        <v>240</v>
      </c>
      <c r="L464" s="116" t="s">
        <v>213</v>
      </c>
      <c r="M464" s="290" t="s">
        <v>325</v>
      </c>
      <c r="N464" s="293" t="s">
        <v>136</v>
      </c>
      <c r="O464" s="222" t="s">
        <v>323</v>
      </c>
      <c r="P464" s="139" t="s">
        <v>322</v>
      </c>
      <c r="Q464" s="124" t="s">
        <v>221</v>
      </c>
      <c r="R464" s="125" t="s">
        <v>211</v>
      </c>
      <c r="S464" s="126" t="s">
        <v>222</v>
      </c>
      <c r="T464" s="124" t="s">
        <v>279</v>
      </c>
      <c r="U464" s="141"/>
      <c r="V464" s="141"/>
    </row>
    <row r="465" spans="1:22" x14ac:dyDescent="0.25">
      <c r="A465" s="188" t="s">
        <v>692</v>
      </c>
      <c r="B465" s="13" t="s">
        <v>693</v>
      </c>
      <c r="C465" s="47">
        <v>7</v>
      </c>
      <c r="D465" s="183">
        <v>7</v>
      </c>
      <c r="E465" s="128">
        <v>42343</v>
      </c>
      <c r="F465" s="132" t="s">
        <v>289</v>
      </c>
      <c r="G465" s="133">
        <v>1</v>
      </c>
      <c r="H465" s="4">
        <v>-1</v>
      </c>
      <c r="I465" s="4">
        <v>0</v>
      </c>
      <c r="J465" s="4">
        <v>1</v>
      </c>
      <c r="K465" s="4">
        <v>0</v>
      </c>
      <c r="L465" s="132" t="s">
        <v>226</v>
      </c>
      <c r="M465" s="4">
        <v>-1</v>
      </c>
      <c r="N465" s="4">
        <v>0</v>
      </c>
      <c r="O465" s="133">
        <v>0</v>
      </c>
      <c r="P465" s="4">
        <v>0</v>
      </c>
      <c r="Q465" s="134">
        <v>9</v>
      </c>
      <c r="R465" s="47">
        <v>0</v>
      </c>
      <c r="S465" s="135">
        <v>0</v>
      </c>
      <c r="T465" s="156">
        <v>7</v>
      </c>
      <c r="U465" s="145"/>
      <c r="V465" s="171"/>
    </row>
    <row r="466" spans="1:22" x14ac:dyDescent="0.25">
      <c r="A466" s="188" t="s">
        <v>692</v>
      </c>
      <c r="B466" s="13" t="s">
        <v>693</v>
      </c>
      <c r="C466" s="4" t="s">
        <v>269</v>
      </c>
      <c r="D466" s="131" t="s">
        <v>270</v>
      </c>
      <c r="E466" s="116" t="s">
        <v>271</v>
      </c>
      <c r="F466" s="116" t="s">
        <v>213</v>
      </c>
      <c r="G466" s="190" t="s">
        <v>309</v>
      </c>
      <c r="H466" s="243" t="s">
        <v>324</v>
      </c>
      <c r="I466" s="158" t="s">
        <v>247</v>
      </c>
      <c r="J466" s="291" t="s">
        <v>137</v>
      </c>
      <c r="K466" s="290" t="s">
        <v>325</v>
      </c>
      <c r="L466" s="131" t="s">
        <v>213</v>
      </c>
      <c r="M466" s="151" t="s">
        <v>322</v>
      </c>
      <c r="N466" s="159" t="s">
        <v>405</v>
      </c>
      <c r="O466" s="363" t="s">
        <v>386</v>
      </c>
      <c r="P466" s="165" t="s">
        <v>309</v>
      </c>
      <c r="Q466" s="124" t="s">
        <v>221</v>
      </c>
      <c r="R466" s="125" t="s">
        <v>211</v>
      </c>
      <c r="S466" s="126" t="s">
        <v>222</v>
      </c>
      <c r="T466" s="124" t="s">
        <v>279</v>
      </c>
      <c r="U466" s="141"/>
      <c r="V466" s="141"/>
    </row>
    <row r="467" spans="1:22" x14ac:dyDescent="0.25">
      <c r="A467" s="188" t="s">
        <v>692</v>
      </c>
      <c r="B467" s="13" t="s">
        <v>693</v>
      </c>
      <c r="C467" s="47">
        <v>7</v>
      </c>
      <c r="D467" s="183">
        <v>7</v>
      </c>
      <c r="E467" s="132">
        <v>42450</v>
      </c>
      <c r="F467" s="132" t="s">
        <v>226</v>
      </c>
      <c r="G467" s="4">
        <v>-2</v>
      </c>
      <c r="H467" s="4">
        <v>0</v>
      </c>
      <c r="I467" s="4">
        <v>-1</v>
      </c>
      <c r="J467" s="4">
        <v>0</v>
      </c>
      <c r="K467" s="4">
        <v>-1</v>
      </c>
      <c r="L467" s="703" t="s">
        <v>293</v>
      </c>
      <c r="M467" s="4">
        <v>0</v>
      </c>
      <c r="N467" s="250">
        <v>-1</v>
      </c>
      <c r="O467" s="250">
        <v>-3</v>
      </c>
      <c r="P467" s="4">
        <v>0</v>
      </c>
      <c r="Q467" s="134">
        <v>9</v>
      </c>
      <c r="R467" s="47">
        <v>-8</v>
      </c>
      <c r="S467" s="135">
        <v>-0.88888888888888884</v>
      </c>
      <c r="T467" s="156">
        <v>7.8888888888888893</v>
      </c>
      <c r="U467" s="145"/>
      <c r="V467" s="171"/>
    </row>
    <row r="468" spans="1:22" x14ac:dyDescent="0.25">
      <c r="A468" s="188" t="s">
        <v>692</v>
      </c>
      <c r="B468" s="13" t="s">
        <v>693</v>
      </c>
      <c r="C468" s="4" t="s">
        <v>269</v>
      </c>
      <c r="D468" s="131" t="s">
        <v>270</v>
      </c>
      <c r="E468" s="116" t="s">
        <v>271</v>
      </c>
      <c r="F468" s="116" t="s">
        <v>213</v>
      </c>
      <c r="G468" s="457" t="s">
        <v>138</v>
      </c>
      <c r="H468" s="243" t="s">
        <v>273</v>
      </c>
      <c r="I468" s="246" t="s">
        <v>137</v>
      </c>
      <c r="J468" s="355" t="s">
        <v>386</v>
      </c>
      <c r="K468" s="457" t="s">
        <v>138</v>
      </c>
      <c r="L468" s="324" t="s">
        <v>385</v>
      </c>
      <c r="M468" s="166" t="s">
        <v>309</v>
      </c>
      <c r="N468" s="131" t="s">
        <v>213</v>
      </c>
      <c r="O468" s="291" t="str">
        <f>+$B$10</f>
        <v>Illoke</v>
      </c>
      <c r="P468" s="158" t="s">
        <v>247</v>
      </c>
      <c r="Q468" s="124" t="s">
        <v>221</v>
      </c>
      <c r="R468" s="125" t="s">
        <v>211</v>
      </c>
      <c r="S468" s="126" t="s">
        <v>222</v>
      </c>
      <c r="T468" s="124" t="s">
        <v>279</v>
      </c>
      <c r="U468" s="141"/>
      <c r="V468" s="141"/>
    </row>
    <row r="469" spans="1:22" x14ac:dyDescent="0.25">
      <c r="A469" s="704" t="s">
        <v>692</v>
      </c>
      <c r="B469" s="609" t="s">
        <v>693</v>
      </c>
      <c r="C469" s="411">
        <v>8</v>
      </c>
      <c r="D469" s="705">
        <v>7.8888888888888893</v>
      </c>
      <c r="E469" s="706">
        <v>42464</v>
      </c>
      <c r="F469" s="244" t="s">
        <v>293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-2</v>
      </c>
      <c r="N469" s="132">
        <v>42476</v>
      </c>
      <c r="O469" s="4">
        <v>1</v>
      </c>
      <c r="P469" s="4">
        <v>0</v>
      </c>
      <c r="Q469" s="169">
        <v>9</v>
      </c>
      <c r="R469" s="47">
        <v>-1</v>
      </c>
      <c r="S469" s="135">
        <f>+R469/Q469</f>
        <v>-0.1111111111111111</v>
      </c>
      <c r="T469" s="156">
        <f>+D469-S469</f>
        <v>8</v>
      </c>
      <c r="U469" s="170"/>
      <c r="V469" s="171"/>
    </row>
    <row r="470" spans="1:22" x14ac:dyDescent="0.25">
      <c r="A470" s="188" t="s">
        <v>692</v>
      </c>
      <c r="B470" s="13" t="s">
        <v>693</v>
      </c>
      <c r="C470" s="4" t="s">
        <v>269</v>
      </c>
      <c r="D470" s="131" t="s">
        <v>270</v>
      </c>
      <c r="E470" s="116" t="s">
        <v>271</v>
      </c>
      <c r="F470" s="116" t="s">
        <v>213</v>
      </c>
      <c r="G470" s="292" t="s">
        <v>143</v>
      </c>
      <c r="H470" s="167" t="s">
        <v>245</v>
      </c>
      <c r="I470" s="174" t="s">
        <v>137</v>
      </c>
      <c r="J470" s="246" t="s">
        <v>136</v>
      </c>
      <c r="K470" s="116" t="s">
        <v>213</v>
      </c>
      <c r="L470" s="118" t="s">
        <v>538</v>
      </c>
      <c r="M470" s="464" t="s">
        <v>256</v>
      </c>
      <c r="N470" s="707" t="s">
        <v>71</v>
      </c>
      <c r="O470" s="708" t="s">
        <v>257</v>
      </c>
      <c r="P470" s="682" t="s">
        <v>255</v>
      </c>
      <c r="Q470" s="124" t="s">
        <v>221</v>
      </c>
      <c r="R470" s="125" t="s">
        <v>211</v>
      </c>
      <c r="S470" s="126" t="s">
        <v>222</v>
      </c>
      <c r="T470" s="124" t="s">
        <v>279</v>
      </c>
      <c r="U470" s="141"/>
      <c r="V470" s="141"/>
    </row>
    <row r="471" spans="1:22" x14ac:dyDescent="0.25">
      <c r="A471" s="188" t="s">
        <v>692</v>
      </c>
      <c r="B471" s="13" t="s">
        <v>693</v>
      </c>
      <c r="C471" s="47">
        <v>8</v>
      </c>
      <c r="D471" s="183">
        <f>+T469</f>
        <v>8</v>
      </c>
      <c r="E471" s="132">
        <v>42476</v>
      </c>
      <c r="F471" s="132">
        <v>42476</v>
      </c>
      <c r="G471" s="4">
        <v>2</v>
      </c>
      <c r="H471" s="4">
        <v>2</v>
      </c>
      <c r="I471" s="4">
        <v>-1</v>
      </c>
      <c r="J471" s="4">
        <v>2</v>
      </c>
      <c r="K471" s="187">
        <v>42518</v>
      </c>
      <c r="L471" s="4">
        <v>-1</v>
      </c>
      <c r="M471" s="4">
        <v>0</v>
      </c>
      <c r="N471" s="4">
        <v>0</v>
      </c>
      <c r="O471" s="4">
        <v>0</v>
      </c>
      <c r="P471" s="4">
        <v>0</v>
      </c>
      <c r="Q471" s="169">
        <v>9</v>
      </c>
      <c r="R471" s="47">
        <v>4</v>
      </c>
      <c r="S471" s="135">
        <f>+R471/Q471</f>
        <v>0.44444444444444442</v>
      </c>
      <c r="T471" s="156">
        <f>+D471-S471</f>
        <v>7.5555555555555554</v>
      </c>
      <c r="U471" s="170"/>
      <c r="V471" s="171"/>
    </row>
    <row r="472" spans="1:22" x14ac:dyDescent="0.25">
      <c r="A472" s="188" t="s">
        <v>692</v>
      </c>
      <c r="B472" s="13" t="s">
        <v>693</v>
      </c>
      <c r="C472" s="4" t="s">
        <v>269</v>
      </c>
      <c r="D472" s="131" t="s">
        <v>270</v>
      </c>
      <c r="E472" s="116" t="s">
        <v>271</v>
      </c>
      <c r="F472" s="116" t="s">
        <v>213</v>
      </c>
      <c r="G472" s="118" t="s">
        <v>538</v>
      </c>
      <c r="H472" s="197"/>
      <c r="I472" s="197"/>
      <c r="J472" s="197"/>
      <c r="K472" s="197"/>
      <c r="Q472" s="124" t="s">
        <v>221</v>
      </c>
      <c r="R472" s="125" t="s">
        <v>211</v>
      </c>
      <c r="S472" s="126" t="s">
        <v>222</v>
      </c>
      <c r="T472" s="124" t="s">
        <v>279</v>
      </c>
      <c r="U472" s="141" t="s">
        <v>230</v>
      </c>
      <c r="V472" s="141" t="s">
        <v>231</v>
      </c>
    </row>
    <row r="473" spans="1:22" x14ac:dyDescent="0.25">
      <c r="A473" s="188" t="s">
        <v>692</v>
      </c>
      <c r="B473" s="13" t="s">
        <v>693</v>
      </c>
      <c r="C473" s="249">
        <v>8</v>
      </c>
      <c r="D473" s="183">
        <f>+T471</f>
        <v>7.5555555555555554</v>
      </c>
      <c r="E473" s="4"/>
      <c r="F473" s="187">
        <v>42518</v>
      </c>
      <c r="G473" s="4">
        <v>-1</v>
      </c>
      <c r="H473" s="197"/>
      <c r="I473" s="197"/>
      <c r="J473" s="197"/>
      <c r="K473" s="197"/>
      <c r="Q473" s="169">
        <v>1</v>
      </c>
      <c r="R473" s="47">
        <v>-1</v>
      </c>
      <c r="S473" s="135">
        <f>+R473/Q473</f>
        <v>-1</v>
      </c>
      <c r="T473" s="156">
        <f>+D473-S473</f>
        <v>8.5555555555555554</v>
      </c>
      <c r="U473" s="170">
        <v>7</v>
      </c>
      <c r="V473" s="171">
        <f>+U473-T473</f>
        <v>-1.5555555555555554</v>
      </c>
    </row>
    <row r="474" spans="1:22" x14ac:dyDescent="0.25">
      <c r="A474" s="30" t="s">
        <v>694</v>
      </c>
      <c r="B474" s="13" t="s">
        <v>695</v>
      </c>
      <c r="C474" s="4" t="s">
        <v>269</v>
      </c>
      <c r="D474" s="131" t="s">
        <v>270</v>
      </c>
      <c r="E474" s="116" t="s">
        <v>271</v>
      </c>
      <c r="F474" s="116" t="s">
        <v>213</v>
      </c>
      <c r="G474" s="709" t="s">
        <v>433</v>
      </c>
      <c r="H474" s="648" t="s">
        <v>388</v>
      </c>
      <c r="M474" s="274"/>
      <c r="N474" s="274"/>
      <c r="O474" s="274"/>
      <c r="P474" s="274"/>
      <c r="Q474" s="124" t="s">
        <v>221</v>
      </c>
      <c r="R474" s="125" t="s">
        <v>211</v>
      </c>
      <c r="S474" s="126" t="s">
        <v>222</v>
      </c>
      <c r="T474" s="124" t="s">
        <v>279</v>
      </c>
      <c r="U474" s="141" t="s">
        <v>230</v>
      </c>
      <c r="V474" s="141" t="s">
        <v>231</v>
      </c>
    </row>
    <row r="475" spans="1:22" x14ac:dyDescent="0.25">
      <c r="A475" s="30" t="s">
        <v>694</v>
      </c>
      <c r="B475" s="13" t="s">
        <v>695</v>
      </c>
      <c r="C475" s="4">
        <v>5</v>
      </c>
      <c r="D475" s="4">
        <v>250</v>
      </c>
      <c r="E475" s="143">
        <v>41817</v>
      </c>
      <c r="F475" s="203">
        <v>42035</v>
      </c>
      <c r="G475" s="710">
        <v>1</v>
      </c>
      <c r="H475" s="711">
        <v>0</v>
      </c>
      <c r="M475" s="274"/>
      <c r="N475" s="274"/>
      <c r="O475" s="274"/>
      <c r="P475" s="274"/>
      <c r="Q475" s="134">
        <v>2</v>
      </c>
      <c r="R475" s="47">
        <v>1</v>
      </c>
      <c r="S475" s="135">
        <v>0.5</v>
      </c>
      <c r="T475" s="497">
        <v>4.5</v>
      </c>
      <c r="U475" s="423">
        <v>5</v>
      </c>
      <c r="V475" s="146">
        <v>0.5</v>
      </c>
    </row>
    <row r="476" spans="1:22" x14ac:dyDescent="0.25">
      <c r="A476" s="188" t="s">
        <v>696</v>
      </c>
      <c r="B476" s="13" t="s">
        <v>697</v>
      </c>
      <c r="C476" s="4" t="s">
        <v>269</v>
      </c>
      <c r="D476" s="131" t="s">
        <v>270</v>
      </c>
      <c r="E476" s="116" t="s">
        <v>271</v>
      </c>
      <c r="F476" s="116" t="s">
        <v>213</v>
      </c>
      <c r="G476" s="369" t="s">
        <v>234</v>
      </c>
      <c r="H476" s="425" t="s">
        <v>234</v>
      </c>
      <c r="I476" s="137" t="s">
        <v>405</v>
      </c>
      <c r="J476" s="137" t="s">
        <v>519</v>
      </c>
      <c r="K476" s="151" t="s">
        <v>241</v>
      </c>
      <c r="L476" s="369" t="s">
        <v>234</v>
      </c>
      <c r="M476" s="189" t="s">
        <v>252</v>
      </c>
      <c r="N476" s="630" t="s">
        <v>405</v>
      </c>
      <c r="O476" s="140" t="s">
        <v>241</v>
      </c>
      <c r="P476" s="112" t="s">
        <v>519</v>
      </c>
      <c r="Q476" s="124" t="s">
        <v>221</v>
      </c>
      <c r="R476" s="125" t="s">
        <v>211</v>
      </c>
      <c r="S476" s="126" t="s">
        <v>222</v>
      </c>
      <c r="T476" s="124" t="s">
        <v>279</v>
      </c>
      <c r="U476" s="141"/>
      <c r="V476" s="141"/>
    </row>
    <row r="477" spans="1:22" x14ac:dyDescent="0.25">
      <c r="A477" s="188" t="s">
        <v>696</v>
      </c>
      <c r="B477" s="13" t="s">
        <v>697</v>
      </c>
      <c r="C477" s="4">
        <v>8</v>
      </c>
      <c r="D477" s="4"/>
      <c r="E477" s="4"/>
      <c r="F477" s="244" t="s">
        <v>293</v>
      </c>
      <c r="G477" s="4">
        <v>0</v>
      </c>
      <c r="H477" s="4">
        <v>1</v>
      </c>
      <c r="I477" s="4">
        <v>2</v>
      </c>
      <c r="J477" s="4">
        <v>1</v>
      </c>
      <c r="K477" s="4">
        <v>1</v>
      </c>
      <c r="L477" s="4">
        <v>0</v>
      </c>
      <c r="M477" s="4">
        <v>0</v>
      </c>
      <c r="N477" s="4">
        <v>0</v>
      </c>
      <c r="O477" s="4">
        <v>1</v>
      </c>
      <c r="P477" s="4">
        <v>1</v>
      </c>
      <c r="Q477" s="134">
        <v>10</v>
      </c>
      <c r="R477" s="47">
        <v>7</v>
      </c>
      <c r="S477" s="135">
        <v>0.7</v>
      </c>
      <c r="T477" s="136">
        <v>7.3</v>
      </c>
      <c r="U477" s="423"/>
      <c r="V477" s="146"/>
    </row>
    <row r="478" spans="1:22" x14ac:dyDescent="0.25">
      <c r="A478" s="188" t="s">
        <v>696</v>
      </c>
      <c r="B478" s="13" t="s">
        <v>697</v>
      </c>
      <c r="C478" s="4" t="s">
        <v>269</v>
      </c>
      <c r="D478" s="131" t="s">
        <v>270</v>
      </c>
      <c r="E478" s="116" t="s">
        <v>271</v>
      </c>
      <c r="F478" s="116" t="s">
        <v>213</v>
      </c>
      <c r="G478" s="323" t="s">
        <v>242</v>
      </c>
      <c r="H478" s="137" t="s">
        <v>244</v>
      </c>
      <c r="I478" s="166" t="s">
        <v>219</v>
      </c>
      <c r="J478" s="151" t="s">
        <v>228</v>
      </c>
      <c r="K478" s="165" t="s">
        <v>243</v>
      </c>
      <c r="L478" s="323" t="s">
        <v>140</v>
      </c>
      <c r="M478" s="116" t="s">
        <v>213</v>
      </c>
      <c r="N478" s="139" t="s">
        <v>266</v>
      </c>
      <c r="O478" s="712" t="s">
        <v>255</v>
      </c>
      <c r="P478" s="713" t="s">
        <v>256</v>
      </c>
      <c r="Q478" s="124" t="s">
        <v>221</v>
      </c>
      <c r="R478" s="125" t="s">
        <v>211</v>
      </c>
      <c r="S478" s="126" t="s">
        <v>222</v>
      </c>
      <c r="T478" s="124" t="s">
        <v>279</v>
      </c>
      <c r="U478" s="141"/>
      <c r="V478" s="141"/>
    </row>
    <row r="479" spans="1:22" x14ac:dyDescent="0.25">
      <c r="A479" s="188" t="s">
        <v>696</v>
      </c>
      <c r="B479" s="13" t="s">
        <v>697</v>
      </c>
      <c r="C479" s="47">
        <v>7</v>
      </c>
      <c r="D479" s="183">
        <v>7.3</v>
      </c>
      <c r="E479" s="203">
        <v>42464</v>
      </c>
      <c r="F479" s="132">
        <v>42476</v>
      </c>
      <c r="G479" s="4">
        <v>0</v>
      </c>
      <c r="H479" s="4">
        <v>0</v>
      </c>
      <c r="I479" s="4">
        <v>-3</v>
      </c>
      <c r="J479" s="4">
        <v>0</v>
      </c>
      <c r="K479" s="4">
        <v>0</v>
      </c>
      <c r="L479" s="4">
        <v>0</v>
      </c>
      <c r="M479" s="187">
        <v>42518</v>
      </c>
      <c r="N479" s="4">
        <v>1</v>
      </c>
      <c r="O479" s="4">
        <v>0</v>
      </c>
      <c r="P479" s="4">
        <v>0</v>
      </c>
      <c r="Q479" s="134">
        <v>9</v>
      </c>
      <c r="R479" s="47">
        <v>-2</v>
      </c>
      <c r="S479" s="135">
        <f>+R479/Q479</f>
        <v>-0.22222222222222221</v>
      </c>
      <c r="T479" s="136">
        <f>+D479-S479</f>
        <v>7.5222222222222221</v>
      </c>
      <c r="U479" s="170"/>
      <c r="V479" s="171"/>
    </row>
    <row r="480" spans="1:22" x14ac:dyDescent="0.25">
      <c r="A480" s="188" t="s">
        <v>696</v>
      </c>
      <c r="B480" s="13" t="s">
        <v>697</v>
      </c>
      <c r="C480" s="4" t="s">
        <v>269</v>
      </c>
      <c r="D480" s="131" t="s">
        <v>270</v>
      </c>
      <c r="E480" s="116" t="s">
        <v>271</v>
      </c>
      <c r="F480" s="116" t="s">
        <v>213</v>
      </c>
      <c r="G480" s="139" t="s">
        <v>254</v>
      </c>
      <c r="H480" s="139" t="s">
        <v>266</v>
      </c>
      <c r="N480" s="197"/>
      <c r="O480" s="197"/>
      <c r="P480" s="197"/>
      <c r="Q480" s="124" t="s">
        <v>221</v>
      </c>
      <c r="R480" s="125" t="s">
        <v>211</v>
      </c>
      <c r="S480" s="126" t="s">
        <v>222</v>
      </c>
      <c r="T480" s="124" t="s">
        <v>279</v>
      </c>
      <c r="U480" s="141" t="s">
        <v>230</v>
      </c>
      <c r="V480" s="141" t="s">
        <v>231</v>
      </c>
    </row>
    <row r="481" spans="1:22" x14ac:dyDescent="0.25">
      <c r="A481" s="188" t="s">
        <v>696</v>
      </c>
      <c r="B481" s="13" t="s">
        <v>697</v>
      </c>
      <c r="C481" s="249">
        <v>8</v>
      </c>
      <c r="D481" s="183">
        <f>+T479</f>
        <v>7.5222222222222221</v>
      </c>
      <c r="E481" s="4"/>
      <c r="F481" s="187">
        <v>42518</v>
      </c>
      <c r="G481" s="4">
        <v>0</v>
      </c>
      <c r="H481" s="4">
        <v>1</v>
      </c>
      <c r="N481" s="197"/>
      <c r="O481" s="197"/>
      <c r="P481" s="197"/>
      <c r="Q481" s="134">
        <v>2</v>
      </c>
      <c r="R481" s="47">
        <v>1</v>
      </c>
      <c r="S481" s="135">
        <f>+R481/Q481</f>
        <v>0.5</v>
      </c>
      <c r="T481" s="136">
        <f>+D481-S481</f>
        <v>7.0222222222222221</v>
      </c>
      <c r="U481" s="170">
        <v>7.3</v>
      </c>
      <c r="V481" s="171">
        <f>+U481-T481</f>
        <v>0.27777777777777768</v>
      </c>
    </row>
    <row r="482" spans="1:22" x14ac:dyDescent="0.25">
      <c r="A482" s="10" t="s">
        <v>698</v>
      </c>
      <c r="B482" s="11" t="s">
        <v>699</v>
      </c>
      <c r="C482" s="4" t="s">
        <v>269</v>
      </c>
      <c r="D482" s="131" t="s">
        <v>270</v>
      </c>
      <c r="E482" s="116" t="s">
        <v>271</v>
      </c>
      <c r="F482" s="116" t="s">
        <v>213</v>
      </c>
      <c r="G482" s="714" t="s">
        <v>358</v>
      </c>
      <c r="H482" s="715" t="s">
        <v>143</v>
      </c>
      <c r="I482" s="716" t="s">
        <v>314</v>
      </c>
      <c r="J482" s="717" t="s">
        <v>353</v>
      </c>
      <c r="K482" s="718" t="s">
        <v>316</v>
      </c>
      <c r="L482" s="719" t="s">
        <v>138</v>
      </c>
      <c r="M482" s="720" t="s">
        <v>219</v>
      </c>
      <c r="Q482" s="124" t="s">
        <v>221</v>
      </c>
      <c r="R482" s="125" t="s">
        <v>211</v>
      </c>
      <c r="S482" s="126" t="s">
        <v>222</v>
      </c>
      <c r="T482" s="124" t="s">
        <v>279</v>
      </c>
      <c r="U482" s="423"/>
      <c r="V482" s="721"/>
    </row>
    <row r="483" spans="1:22" x14ac:dyDescent="0.25">
      <c r="A483" s="10" t="s">
        <v>698</v>
      </c>
      <c r="B483" s="11" t="s">
        <v>699</v>
      </c>
      <c r="C483" s="4">
        <v>8</v>
      </c>
      <c r="D483" s="4">
        <v>8</v>
      </c>
      <c r="E483" s="9"/>
      <c r="F483" s="143" t="s">
        <v>354</v>
      </c>
      <c r="G483" s="161">
        <v>0</v>
      </c>
      <c r="H483" s="162">
        <v>-1</v>
      </c>
      <c r="I483" s="162">
        <v>0</v>
      </c>
      <c r="J483" s="162">
        <v>0</v>
      </c>
      <c r="K483" s="162">
        <v>-1</v>
      </c>
      <c r="L483" s="162">
        <v>0</v>
      </c>
      <c r="M483" s="162">
        <v>-1</v>
      </c>
      <c r="Q483" s="134">
        <v>7</v>
      </c>
      <c r="R483" s="47">
        <v>-3</v>
      </c>
      <c r="S483" s="135">
        <v>-0.42857142857142855</v>
      </c>
      <c r="T483" s="497">
        <v>8.4285714285714288</v>
      </c>
      <c r="U483" s="423"/>
      <c r="V483" s="721"/>
    </row>
    <row r="484" spans="1:22" x14ac:dyDescent="0.25">
      <c r="A484" s="20" t="s">
        <v>700</v>
      </c>
      <c r="B484" s="13" t="s">
        <v>26</v>
      </c>
      <c r="C484" s="4" t="s">
        <v>269</v>
      </c>
      <c r="D484" s="131" t="s">
        <v>270</v>
      </c>
      <c r="E484" s="116" t="s">
        <v>271</v>
      </c>
      <c r="F484" s="116" t="s">
        <v>213</v>
      </c>
      <c r="G484" s="722" t="s">
        <v>138</v>
      </c>
      <c r="H484" s="502" t="s">
        <v>309</v>
      </c>
      <c r="I484" s="723" t="s">
        <v>266</v>
      </c>
      <c r="J484" s="724" t="s">
        <v>322</v>
      </c>
      <c r="K484" s="725" t="s">
        <v>138</v>
      </c>
      <c r="L484" s="502" t="s">
        <v>266</v>
      </c>
      <c r="M484" s="502" t="s">
        <v>309</v>
      </c>
      <c r="N484" s="726" t="s">
        <v>137</v>
      </c>
      <c r="O484" s="727" t="s">
        <v>385</v>
      </c>
      <c r="Q484" s="124" t="s">
        <v>221</v>
      </c>
      <c r="R484" s="125" t="s">
        <v>211</v>
      </c>
      <c r="S484" s="126" t="s">
        <v>222</v>
      </c>
      <c r="T484" s="124" t="s">
        <v>279</v>
      </c>
      <c r="U484" s="141" t="s">
        <v>230</v>
      </c>
      <c r="V484" s="141" t="s">
        <v>231</v>
      </c>
    </row>
    <row r="485" spans="1:22" x14ac:dyDescent="0.25">
      <c r="A485" s="20" t="s">
        <v>700</v>
      </c>
      <c r="B485" s="13" t="s">
        <v>26</v>
      </c>
      <c r="C485" s="4">
        <v>9</v>
      </c>
      <c r="D485" s="4"/>
      <c r="E485" s="4"/>
      <c r="F485" s="244" t="s">
        <v>293</v>
      </c>
      <c r="G485" s="4">
        <v>0</v>
      </c>
      <c r="H485" s="4">
        <v>0</v>
      </c>
      <c r="I485" s="4">
        <v>3</v>
      </c>
      <c r="J485" s="4">
        <v>-1</v>
      </c>
      <c r="K485" s="4">
        <v>0</v>
      </c>
      <c r="L485" s="4">
        <v>0</v>
      </c>
      <c r="M485" s="4">
        <v>0</v>
      </c>
      <c r="N485" s="4">
        <v>0</v>
      </c>
      <c r="O485" s="4">
        <v>-1</v>
      </c>
      <c r="Q485" s="134">
        <v>9</v>
      </c>
      <c r="R485" s="47">
        <v>1</v>
      </c>
      <c r="S485" s="135">
        <v>0.1111111111111111</v>
      </c>
      <c r="T485" s="136">
        <v>8.8888888888888893</v>
      </c>
      <c r="U485" s="423">
        <v>9</v>
      </c>
      <c r="V485" s="146">
        <v>0.11111111111111072</v>
      </c>
    </row>
    <row r="486" spans="1:22" x14ac:dyDescent="0.25">
      <c r="A486" s="20" t="s">
        <v>700</v>
      </c>
      <c r="B486" s="13" t="s">
        <v>26</v>
      </c>
      <c r="C486" s="4" t="s">
        <v>269</v>
      </c>
      <c r="D486" s="131" t="s">
        <v>270</v>
      </c>
      <c r="E486" s="116" t="s">
        <v>271</v>
      </c>
      <c r="F486" s="116" t="s">
        <v>213</v>
      </c>
      <c r="Q486" s="134"/>
      <c r="R486" s="47"/>
      <c r="S486" s="135"/>
      <c r="T486" s="497"/>
      <c r="U486" s="423"/>
      <c r="V486" s="721"/>
    </row>
    <row r="487" spans="1:22" x14ac:dyDescent="0.25">
      <c r="A487" s="20" t="s">
        <v>700</v>
      </c>
      <c r="B487" s="13" t="s">
        <v>26</v>
      </c>
      <c r="C487" s="186">
        <v>9</v>
      </c>
      <c r="D487" s="183">
        <v>8.8888888888888893</v>
      </c>
      <c r="E487" s="203">
        <v>42464</v>
      </c>
      <c r="F487" s="244"/>
      <c r="Q487" s="134"/>
      <c r="R487" s="47"/>
      <c r="S487" s="135"/>
      <c r="T487" s="497"/>
      <c r="U487" s="423"/>
      <c r="V487" s="721"/>
    </row>
    <row r="488" spans="1:22" x14ac:dyDescent="0.25">
      <c r="A488" s="20" t="s">
        <v>27</v>
      </c>
      <c r="B488" s="13" t="s">
        <v>461</v>
      </c>
      <c r="C488" s="4" t="s">
        <v>269</v>
      </c>
      <c r="D488" s="131" t="s">
        <v>270</v>
      </c>
      <c r="E488" s="116" t="s">
        <v>271</v>
      </c>
      <c r="F488" s="116" t="s">
        <v>213</v>
      </c>
      <c r="G488" s="327" t="s">
        <v>384</v>
      </c>
      <c r="H488" s="239" t="s">
        <v>379</v>
      </c>
      <c r="I488" s="233" t="s">
        <v>425</v>
      </c>
      <c r="J488" s="233" t="s">
        <v>383</v>
      </c>
      <c r="K488" s="324" t="s">
        <v>426</v>
      </c>
      <c r="L488" s="204" t="s">
        <v>380</v>
      </c>
      <c r="M488" s="324" t="s">
        <v>382</v>
      </c>
      <c r="N488" s="455" t="s">
        <v>462</v>
      </c>
      <c r="O488" s="149" t="s">
        <v>383</v>
      </c>
      <c r="Q488" s="124" t="s">
        <v>221</v>
      </c>
      <c r="R488" s="125" t="s">
        <v>211</v>
      </c>
      <c r="S488" s="126" t="s">
        <v>222</v>
      </c>
      <c r="T488" s="124" t="s">
        <v>279</v>
      </c>
      <c r="U488" s="153"/>
      <c r="V488" s="141"/>
    </row>
    <row r="489" spans="1:22" x14ac:dyDescent="0.25">
      <c r="A489" s="20" t="s">
        <v>27</v>
      </c>
      <c r="B489" s="13" t="s">
        <v>461</v>
      </c>
      <c r="C489" s="4">
        <v>7</v>
      </c>
      <c r="D489" s="4"/>
      <c r="E489" s="9"/>
      <c r="F489" s="132" t="s">
        <v>351</v>
      </c>
      <c r="G489" s="133">
        <v>0</v>
      </c>
      <c r="H489" s="4">
        <v>0</v>
      </c>
      <c r="I489" s="4">
        <v>1</v>
      </c>
      <c r="J489" s="4">
        <v>0</v>
      </c>
      <c r="K489" s="4">
        <v>1</v>
      </c>
      <c r="L489" s="4">
        <v>0</v>
      </c>
      <c r="M489" s="4">
        <v>1</v>
      </c>
      <c r="N489" s="4">
        <v>1</v>
      </c>
      <c r="O489" s="4">
        <v>-2</v>
      </c>
      <c r="Q489" s="134">
        <v>9</v>
      </c>
      <c r="R489" s="47">
        <v>2</v>
      </c>
      <c r="S489" s="135">
        <v>0.22222222222222221</v>
      </c>
      <c r="T489" s="136">
        <v>6.7777777777777777</v>
      </c>
      <c r="U489" s="145"/>
      <c r="V489" s="171"/>
    </row>
    <row r="490" spans="1:22" x14ac:dyDescent="0.25">
      <c r="A490" s="20" t="s">
        <v>27</v>
      </c>
      <c r="B490" s="13" t="s">
        <v>461</v>
      </c>
      <c r="C490" s="4" t="s">
        <v>269</v>
      </c>
      <c r="D490" s="131" t="s">
        <v>270</v>
      </c>
      <c r="E490" s="116" t="s">
        <v>271</v>
      </c>
      <c r="F490" s="116" t="s">
        <v>213</v>
      </c>
      <c r="G490" s="240" t="s">
        <v>455</v>
      </c>
      <c r="H490" s="434" t="s">
        <v>285</v>
      </c>
      <c r="I490" s="334" t="s">
        <v>458</v>
      </c>
      <c r="J490" s="456" t="s">
        <v>457</v>
      </c>
      <c r="K490" s="242" t="s">
        <v>276</v>
      </c>
      <c r="L490" s="240" t="s">
        <v>118</v>
      </c>
      <c r="M490" s="116" t="s">
        <v>213</v>
      </c>
      <c r="N490" s="434" t="s">
        <v>120</v>
      </c>
      <c r="O490" s="240" t="s">
        <v>463</v>
      </c>
      <c r="P490" s="457" t="s">
        <v>273</v>
      </c>
      <c r="Q490" s="124" t="s">
        <v>221</v>
      </c>
      <c r="R490" s="125" t="s">
        <v>211</v>
      </c>
      <c r="S490" s="126" t="s">
        <v>222</v>
      </c>
      <c r="T490" s="124" t="s">
        <v>279</v>
      </c>
      <c r="U490" s="153"/>
      <c r="V490" s="141"/>
    </row>
    <row r="491" spans="1:22" x14ac:dyDescent="0.25">
      <c r="A491" s="20" t="s">
        <v>27</v>
      </c>
      <c r="B491" s="13" t="s">
        <v>461</v>
      </c>
      <c r="C491" s="4">
        <v>7</v>
      </c>
      <c r="D491" s="183">
        <v>6.7777777777777777</v>
      </c>
      <c r="E491" s="4"/>
      <c r="F491" s="132" t="s">
        <v>226</v>
      </c>
      <c r="G491" s="4">
        <v>1</v>
      </c>
      <c r="H491" s="4">
        <v>0</v>
      </c>
      <c r="I491" s="133">
        <v>1</v>
      </c>
      <c r="J491" s="458">
        <v>1</v>
      </c>
      <c r="K491" s="4">
        <v>0</v>
      </c>
      <c r="L491" s="4">
        <v>1</v>
      </c>
      <c r="M491" s="187" t="s">
        <v>464</v>
      </c>
      <c r="N491" s="4">
        <v>0</v>
      </c>
      <c r="O491" s="4">
        <v>1</v>
      </c>
      <c r="P491" s="4">
        <v>2</v>
      </c>
      <c r="Q491" s="134">
        <v>9</v>
      </c>
      <c r="R491" s="47">
        <v>7</v>
      </c>
      <c r="S491" s="135">
        <f>+R491/Q491</f>
        <v>0.77777777777777779</v>
      </c>
      <c r="T491" s="459">
        <f>+D491-S491</f>
        <v>6</v>
      </c>
      <c r="U491" s="145"/>
      <c r="V491" s="171"/>
    </row>
    <row r="492" spans="1:22" x14ac:dyDescent="0.25">
      <c r="A492" s="20" t="s">
        <v>27</v>
      </c>
      <c r="B492" s="13" t="s">
        <v>461</v>
      </c>
      <c r="C492" s="4" t="s">
        <v>269</v>
      </c>
      <c r="D492" s="131" t="s">
        <v>270</v>
      </c>
      <c r="E492" s="116" t="s">
        <v>271</v>
      </c>
      <c r="F492" s="116" t="s">
        <v>213</v>
      </c>
      <c r="G492" s="231" t="s">
        <v>119</v>
      </c>
      <c r="H492" s="364" t="s">
        <v>294</v>
      </c>
      <c r="I492" s="434" t="s">
        <v>120</v>
      </c>
      <c r="M492" s="197"/>
      <c r="N492" s="197"/>
      <c r="O492" s="197"/>
      <c r="Q492" s="124" t="s">
        <v>221</v>
      </c>
      <c r="R492" s="125" t="s">
        <v>211</v>
      </c>
      <c r="S492" s="126" t="s">
        <v>222</v>
      </c>
      <c r="T492" s="124" t="s">
        <v>279</v>
      </c>
      <c r="U492" s="153" t="s">
        <v>230</v>
      </c>
      <c r="V492" s="141" t="s">
        <v>231</v>
      </c>
    </row>
    <row r="493" spans="1:22" x14ac:dyDescent="0.25">
      <c r="A493" s="20" t="s">
        <v>27</v>
      </c>
      <c r="B493" s="13" t="s">
        <v>461</v>
      </c>
      <c r="C493" s="186">
        <v>7</v>
      </c>
      <c r="D493" s="183">
        <f>+T491</f>
        <v>6</v>
      </c>
      <c r="E493" s="203">
        <v>42492</v>
      </c>
      <c r="F493" s="187" t="s">
        <v>464</v>
      </c>
      <c r="G493" s="4">
        <v>2</v>
      </c>
      <c r="H493" s="4">
        <v>0</v>
      </c>
      <c r="I493" s="4">
        <v>0</v>
      </c>
      <c r="M493" s="197"/>
      <c r="N493" s="197"/>
      <c r="O493" s="197"/>
      <c r="Q493" s="134">
        <v>3</v>
      </c>
      <c r="R493" s="47">
        <v>2</v>
      </c>
      <c r="S493" s="135">
        <f>+R493/Q493</f>
        <v>0.66666666666666663</v>
      </c>
      <c r="T493" s="459">
        <f>+D493-S493</f>
        <v>5.333333333333333</v>
      </c>
      <c r="U493" s="145">
        <v>6.7778</v>
      </c>
      <c r="V493" s="171">
        <f>+U493-T493</f>
        <v>1.444466666666667</v>
      </c>
    </row>
    <row r="494" spans="1:22" x14ac:dyDescent="0.25">
      <c r="A494" s="20" t="s">
        <v>701</v>
      </c>
      <c r="B494" s="11" t="s">
        <v>702</v>
      </c>
      <c r="C494" s="4" t="s">
        <v>269</v>
      </c>
      <c r="D494" s="131" t="s">
        <v>270</v>
      </c>
      <c r="E494" s="116" t="s">
        <v>271</v>
      </c>
      <c r="F494" s="116" t="s">
        <v>213</v>
      </c>
      <c r="G494" s="362" t="s">
        <v>327</v>
      </c>
      <c r="H494" s="214" t="s">
        <v>703</v>
      </c>
      <c r="I494" s="214" t="s">
        <v>703</v>
      </c>
      <c r="J494" s="640" t="s">
        <v>704</v>
      </c>
      <c r="K494" s="258" t="s">
        <v>540</v>
      </c>
      <c r="L494" s="527" t="s">
        <v>704</v>
      </c>
      <c r="Q494" s="124" t="s">
        <v>221</v>
      </c>
      <c r="R494" s="125" t="s">
        <v>211</v>
      </c>
      <c r="S494" s="126" t="s">
        <v>222</v>
      </c>
      <c r="T494" s="124" t="s">
        <v>279</v>
      </c>
      <c r="U494" s="141" t="s">
        <v>230</v>
      </c>
      <c r="V494" s="141" t="s">
        <v>231</v>
      </c>
    </row>
    <row r="495" spans="1:22" x14ac:dyDescent="0.25">
      <c r="A495" s="20" t="s">
        <v>701</v>
      </c>
      <c r="B495" s="11" t="s">
        <v>702</v>
      </c>
      <c r="C495" s="4">
        <v>10</v>
      </c>
      <c r="D495" s="47"/>
      <c r="E495" s="47"/>
      <c r="F495" s="218">
        <v>42161</v>
      </c>
      <c r="G495" s="273">
        <v>0</v>
      </c>
      <c r="H495" s="47">
        <v>0</v>
      </c>
      <c r="I495" s="4">
        <v>0</v>
      </c>
      <c r="J495" s="133">
        <v>1</v>
      </c>
      <c r="K495" s="4">
        <v>0</v>
      </c>
      <c r="L495" s="4">
        <v>1</v>
      </c>
      <c r="Q495" s="134">
        <v>6</v>
      </c>
      <c r="R495" s="47">
        <v>2</v>
      </c>
      <c r="S495" s="135">
        <v>0.33333333333333331</v>
      </c>
      <c r="T495" s="497">
        <v>9.6666666666666661</v>
      </c>
      <c r="U495" s="423">
        <v>10</v>
      </c>
      <c r="V495" s="146">
        <v>0.33333333333333393</v>
      </c>
    </row>
    <row r="496" spans="1:22" x14ac:dyDescent="0.25">
      <c r="A496" s="10" t="s">
        <v>705</v>
      </c>
      <c r="B496" s="11" t="s">
        <v>706</v>
      </c>
      <c r="C496" s="4" t="s">
        <v>269</v>
      </c>
      <c r="D496" s="131" t="s">
        <v>270</v>
      </c>
      <c r="E496" s="116" t="s">
        <v>271</v>
      </c>
      <c r="F496" s="116" t="s">
        <v>213</v>
      </c>
      <c r="G496" s="261" t="s">
        <v>312</v>
      </c>
      <c r="H496" s="262" t="s">
        <v>656</v>
      </c>
      <c r="I496" s="728" t="s">
        <v>144</v>
      </c>
      <c r="Q496" s="124" t="s">
        <v>221</v>
      </c>
      <c r="R496" s="125" t="s">
        <v>211</v>
      </c>
      <c r="S496" s="126" t="s">
        <v>222</v>
      </c>
      <c r="T496" s="124" t="s">
        <v>279</v>
      </c>
      <c r="U496" s="141" t="s">
        <v>230</v>
      </c>
      <c r="V496" s="153" t="s">
        <v>231</v>
      </c>
    </row>
    <row r="497" spans="1:22" x14ac:dyDescent="0.25">
      <c r="A497" s="10" t="s">
        <v>705</v>
      </c>
      <c r="B497" s="11" t="s">
        <v>706</v>
      </c>
      <c r="C497" s="4">
        <v>8</v>
      </c>
      <c r="D497" s="4"/>
      <c r="E497" s="9"/>
      <c r="F497" s="143">
        <v>42056</v>
      </c>
      <c r="G497" s="129">
        <v>-1</v>
      </c>
      <c r="H497" s="130">
        <v>0</v>
      </c>
      <c r="I497" s="130">
        <v>1</v>
      </c>
      <c r="Q497" s="134">
        <v>3</v>
      </c>
      <c r="R497" s="47">
        <v>0</v>
      </c>
      <c r="S497" s="135">
        <v>0</v>
      </c>
      <c r="T497" s="593">
        <v>8</v>
      </c>
      <c r="U497" s="423">
        <v>8</v>
      </c>
      <c r="V497" s="146">
        <v>0</v>
      </c>
    </row>
    <row r="498" spans="1:22" x14ac:dyDescent="0.25">
      <c r="A498" s="21" t="s">
        <v>700</v>
      </c>
      <c r="B498" s="13" t="s">
        <v>707</v>
      </c>
      <c r="C498" s="4" t="s">
        <v>269</v>
      </c>
      <c r="D498" s="131" t="s">
        <v>270</v>
      </c>
      <c r="E498" s="116" t="s">
        <v>271</v>
      </c>
      <c r="F498" s="116" t="s">
        <v>213</v>
      </c>
      <c r="G498" s="729" t="s">
        <v>649</v>
      </c>
      <c r="H498" s="471" t="s">
        <v>691</v>
      </c>
      <c r="I498" s="333" t="s">
        <v>602</v>
      </c>
      <c r="J498" s="730" t="s">
        <v>119</v>
      </c>
      <c r="Q498" s="124" t="s">
        <v>221</v>
      </c>
      <c r="R498" s="125" t="s">
        <v>211</v>
      </c>
      <c r="S498" s="126" t="s">
        <v>222</v>
      </c>
      <c r="T498" s="124" t="s">
        <v>279</v>
      </c>
      <c r="U498" s="141" t="s">
        <v>230</v>
      </c>
      <c r="V498" s="141" t="s">
        <v>231</v>
      </c>
    </row>
    <row r="499" spans="1:22" x14ac:dyDescent="0.25">
      <c r="A499" s="21" t="s">
        <v>700</v>
      </c>
      <c r="B499" s="13" t="s">
        <v>707</v>
      </c>
      <c r="C499" s="4">
        <v>6</v>
      </c>
      <c r="D499" s="4"/>
      <c r="E499" s="9"/>
      <c r="F499" s="132" t="s">
        <v>436</v>
      </c>
      <c r="G499" s="273">
        <v>0</v>
      </c>
      <c r="H499" s="47">
        <v>-1</v>
      </c>
      <c r="I499" s="47">
        <v>-1</v>
      </c>
      <c r="J499" s="273">
        <v>1</v>
      </c>
      <c r="Q499" s="134">
        <v>4</v>
      </c>
      <c r="R499" s="47">
        <v>-1</v>
      </c>
      <c r="S499" s="135">
        <v>-0.25</v>
      </c>
      <c r="T499" s="593">
        <v>6.25</v>
      </c>
      <c r="U499" s="423">
        <v>6</v>
      </c>
      <c r="V499" s="146">
        <v>-0.25</v>
      </c>
    </row>
    <row r="500" spans="1:22" x14ac:dyDescent="0.25">
      <c r="A500" s="14" t="s">
        <v>700</v>
      </c>
      <c r="B500" s="13" t="s">
        <v>708</v>
      </c>
      <c r="C500" s="4" t="s">
        <v>269</v>
      </c>
      <c r="D500" s="131" t="s">
        <v>270</v>
      </c>
      <c r="E500" s="116" t="s">
        <v>271</v>
      </c>
      <c r="F500" s="116" t="s">
        <v>213</v>
      </c>
      <c r="G500" s="275" t="s">
        <v>217</v>
      </c>
      <c r="H500" s="165" t="s">
        <v>291</v>
      </c>
      <c r="I500" s="137" t="s">
        <v>275</v>
      </c>
      <c r="J500" s="242" t="s">
        <v>284</v>
      </c>
      <c r="K500" s="191" t="s">
        <v>310</v>
      </c>
      <c r="L500" s="159" t="s">
        <v>240</v>
      </c>
      <c r="M500" s="131" t="s">
        <v>213</v>
      </c>
      <c r="N500" s="137" t="s">
        <v>244</v>
      </c>
      <c r="O500" s="166" t="s">
        <v>219</v>
      </c>
      <c r="P500" s="138" t="s">
        <v>228</v>
      </c>
      <c r="Q500" s="124" t="s">
        <v>221</v>
      </c>
      <c r="R500" s="125" t="s">
        <v>211</v>
      </c>
      <c r="S500" s="126" t="s">
        <v>222</v>
      </c>
      <c r="T500" s="124" t="s">
        <v>279</v>
      </c>
      <c r="U500" s="141"/>
      <c r="V500" s="141"/>
    </row>
    <row r="501" spans="1:22" x14ac:dyDescent="0.25">
      <c r="A501" s="14" t="s">
        <v>700</v>
      </c>
      <c r="B501" s="13" t="s">
        <v>708</v>
      </c>
      <c r="C501" s="4">
        <v>8</v>
      </c>
      <c r="D501" s="4"/>
      <c r="E501" s="9"/>
      <c r="F501" s="143">
        <v>42271</v>
      </c>
      <c r="G501" s="273">
        <v>1</v>
      </c>
      <c r="H501" s="47">
        <v>1</v>
      </c>
      <c r="I501" s="47">
        <v>0</v>
      </c>
      <c r="J501" s="47">
        <v>-1</v>
      </c>
      <c r="K501" s="47">
        <v>-1</v>
      </c>
      <c r="L501" s="47">
        <v>-1</v>
      </c>
      <c r="M501" s="132">
        <v>42476</v>
      </c>
      <c r="N501" s="4">
        <v>0</v>
      </c>
      <c r="O501" s="4">
        <v>-2</v>
      </c>
      <c r="P501" s="4">
        <v>-2</v>
      </c>
      <c r="Q501" s="169">
        <v>9</v>
      </c>
      <c r="R501" s="47">
        <v>-5</v>
      </c>
      <c r="S501" s="135">
        <f>+R501/Q501</f>
        <v>-0.55555555555555558</v>
      </c>
      <c r="T501" s="136">
        <f>+C501-S501</f>
        <v>8.5555555555555554</v>
      </c>
      <c r="U501" s="170"/>
      <c r="V501" s="171"/>
    </row>
    <row r="502" spans="1:22" x14ac:dyDescent="0.25">
      <c r="A502" s="14" t="s">
        <v>700</v>
      </c>
      <c r="B502" s="13" t="s">
        <v>708</v>
      </c>
      <c r="C502" s="4" t="s">
        <v>269</v>
      </c>
      <c r="D502" s="131" t="s">
        <v>270</v>
      </c>
      <c r="E502" s="116" t="s">
        <v>271</v>
      </c>
      <c r="F502" s="116" t="s">
        <v>213</v>
      </c>
      <c r="G502" s="151" t="s">
        <v>241</v>
      </c>
      <c r="H502" s="158" t="s">
        <v>242</v>
      </c>
      <c r="I502" s="166" t="s">
        <v>538</v>
      </c>
      <c r="J502" s="111"/>
      <c r="K502" s="111"/>
      <c r="L502" s="111"/>
      <c r="M502" s="443"/>
      <c r="N502" s="197"/>
      <c r="O502" s="197"/>
      <c r="P502" s="197"/>
      <c r="Q502" s="124" t="s">
        <v>221</v>
      </c>
      <c r="R502" s="125" t="s">
        <v>211</v>
      </c>
      <c r="S502" s="126" t="s">
        <v>222</v>
      </c>
      <c r="T502" s="124" t="s">
        <v>279</v>
      </c>
      <c r="U502" s="141" t="s">
        <v>230</v>
      </c>
      <c r="V502" s="141" t="s">
        <v>231</v>
      </c>
    </row>
    <row r="503" spans="1:22" x14ac:dyDescent="0.25">
      <c r="A503" s="14" t="s">
        <v>700</v>
      </c>
      <c r="B503" s="13" t="s">
        <v>708</v>
      </c>
      <c r="C503" s="186">
        <v>10</v>
      </c>
      <c r="D503" s="183">
        <f>+T501</f>
        <v>8.5555555555555554</v>
      </c>
      <c r="E503" s="132">
        <v>42476</v>
      </c>
      <c r="F503" s="132">
        <v>42476</v>
      </c>
      <c r="G503" s="4">
        <v>1</v>
      </c>
      <c r="H503" s="4">
        <v>-2</v>
      </c>
      <c r="I503" s="4">
        <v>0</v>
      </c>
      <c r="J503" s="111"/>
      <c r="K503" s="111"/>
      <c r="L503" s="111"/>
      <c r="M503" s="443"/>
      <c r="N503" s="197"/>
      <c r="O503" s="197"/>
      <c r="P503" s="197"/>
      <c r="Q503" s="169">
        <v>3</v>
      </c>
      <c r="R503" s="47">
        <v>-1</v>
      </c>
      <c r="S503" s="135">
        <f>+R503/Q503</f>
        <v>-0.33333333333333331</v>
      </c>
      <c r="T503" s="144">
        <f>+D57-S503</f>
        <v>8.8888888888888893</v>
      </c>
      <c r="U503" s="170">
        <v>8.5556000000000001</v>
      </c>
      <c r="V503" s="171">
        <f>+U503-T503</f>
        <v>-0.33328888888888919</v>
      </c>
    </row>
    <row r="504" spans="1:22" x14ac:dyDescent="0.25">
      <c r="A504" s="10" t="s">
        <v>709</v>
      </c>
      <c r="B504" s="11" t="s">
        <v>710</v>
      </c>
      <c r="C504" s="4" t="s">
        <v>269</v>
      </c>
      <c r="D504" s="131" t="s">
        <v>270</v>
      </c>
      <c r="E504" s="116" t="s">
        <v>271</v>
      </c>
      <c r="F504" s="116" t="s">
        <v>213</v>
      </c>
      <c r="G504" s="147" t="s">
        <v>137</v>
      </c>
      <c r="H504" s="565" t="s">
        <v>402</v>
      </c>
      <c r="I504" s="118" t="s">
        <v>245</v>
      </c>
      <c r="J504" s="116" t="s">
        <v>213</v>
      </c>
      <c r="K504" s="207" t="s">
        <v>66</v>
      </c>
      <c r="L504" s="185" t="s">
        <v>143</v>
      </c>
      <c r="M504" s="731" t="s">
        <v>268</v>
      </c>
      <c r="N504" s="732" t="s">
        <v>71</v>
      </c>
      <c r="O504" s="207" t="s">
        <v>267</v>
      </c>
      <c r="P504" s="475" t="s">
        <v>618</v>
      </c>
      <c r="Q504" s="124" t="s">
        <v>221</v>
      </c>
      <c r="R504" s="125" t="s">
        <v>211</v>
      </c>
      <c r="S504" s="126" t="s">
        <v>222</v>
      </c>
      <c r="T504" s="124" t="s">
        <v>279</v>
      </c>
      <c r="U504" s="141" t="s">
        <v>230</v>
      </c>
      <c r="V504" s="141" t="s">
        <v>231</v>
      </c>
    </row>
    <row r="505" spans="1:22" x14ac:dyDescent="0.25">
      <c r="A505" s="10" t="s">
        <v>709</v>
      </c>
      <c r="B505" s="11" t="s">
        <v>710</v>
      </c>
      <c r="C505" s="250">
        <v>7</v>
      </c>
      <c r="D505" s="4"/>
      <c r="E505" s="131"/>
      <c r="F505" s="128" t="s">
        <v>224</v>
      </c>
      <c r="G505" s="129">
        <v>1</v>
      </c>
      <c r="H505" s="130">
        <v>-1</v>
      </c>
      <c r="I505" s="130">
        <v>-1</v>
      </c>
      <c r="J505" s="187" t="s">
        <v>261</v>
      </c>
      <c r="K505" s="4">
        <v>-2</v>
      </c>
      <c r="L505" s="4">
        <v>-2</v>
      </c>
      <c r="M505" s="4">
        <v>-2</v>
      </c>
      <c r="N505" s="4">
        <v>-4</v>
      </c>
      <c r="O505" s="4">
        <v>0</v>
      </c>
      <c r="P505" s="4">
        <v>0</v>
      </c>
      <c r="Q505" s="134">
        <v>9</v>
      </c>
      <c r="R505" s="47">
        <v>-12</v>
      </c>
      <c r="S505" s="135">
        <f>+R505/Q505</f>
        <v>-1.3333333333333333</v>
      </c>
      <c r="T505" s="144">
        <f>+C505-S505</f>
        <v>8.3333333333333339</v>
      </c>
      <c r="U505" s="145">
        <v>8.3332999999999995</v>
      </c>
      <c r="V505" s="171">
        <f>+U505-T505</f>
        <v>-3.3333333334439885E-5</v>
      </c>
    </row>
    <row r="506" spans="1:22" x14ac:dyDescent="0.25">
      <c r="A506" s="10" t="s">
        <v>709</v>
      </c>
      <c r="B506" s="11" t="s">
        <v>710</v>
      </c>
      <c r="C506" s="4" t="s">
        <v>269</v>
      </c>
      <c r="D506" s="131" t="s">
        <v>270</v>
      </c>
      <c r="E506" s="116" t="s">
        <v>271</v>
      </c>
      <c r="F506" s="116" t="s">
        <v>213</v>
      </c>
      <c r="G506" s="149" t="s">
        <v>268</v>
      </c>
      <c r="P506" s="197"/>
      <c r="Q506" s="124" t="s">
        <v>221</v>
      </c>
      <c r="R506" s="125" t="s">
        <v>211</v>
      </c>
      <c r="S506" s="126" t="s">
        <v>222</v>
      </c>
      <c r="T506" s="124" t="s">
        <v>279</v>
      </c>
      <c r="U506" s="141" t="s">
        <v>230</v>
      </c>
      <c r="V506" s="141" t="s">
        <v>231</v>
      </c>
    </row>
    <row r="507" spans="1:22" x14ac:dyDescent="0.25">
      <c r="A507" s="10" t="s">
        <v>709</v>
      </c>
      <c r="B507" s="11" t="s">
        <v>710</v>
      </c>
      <c r="C507" s="186">
        <v>8</v>
      </c>
      <c r="D507" s="183">
        <f>+T505</f>
        <v>8.3333333333333339</v>
      </c>
      <c r="E507" s="203">
        <v>42560</v>
      </c>
      <c r="F507" s="187" t="s">
        <v>261</v>
      </c>
      <c r="G507" s="4">
        <v>-2</v>
      </c>
      <c r="P507" s="197"/>
      <c r="Q507" s="134">
        <v>1</v>
      </c>
      <c r="R507" s="47">
        <v>-2</v>
      </c>
      <c r="S507" s="135">
        <f>+R507/Q507</f>
        <v>-2</v>
      </c>
      <c r="T507" s="144">
        <f>+D507-S507</f>
        <v>10.333333333333334</v>
      </c>
      <c r="U507" s="145">
        <v>8.3332999999999995</v>
      </c>
      <c r="V507" s="171">
        <f>+U507-T507</f>
        <v>-2.0000333333333344</v>
      </c>
    </row>
    <row r="508" spans="1:22" x14ac:dyDescent="0.25">
      <c r="A508" s="15" t="s">
        <v>711</v>
      </c>
      <c r="B508" s="6" t="s">
        <v>599</v>
      </c>
      <c r="C508" s="4" t="s">
        <v>269</v>
      </c>
      <c r="D508" s="131" t="s">
        <v>270</v>
      </c>
      <c r="E508" s="116" t="s">
        <v>271</v>
      </c>
      <c r="F508" s="116" t="s">
        <v>213</v>
      </c>
      <c r="G508" s="733" t="s">
        <v>284</v>
      </c>
      <c r="H508" s="734" t="s">
        <v>438</v>
      </c>
      <c r="I508" s="221" t="s">
        <v>712</v>
      </c>
      <c r="J508" s="116" t="s">
        <v>213</v>
      </c>
      <c r="K508" s="212" t="s">
        <v>274</v>
      </c>
      <c r="L508" s="265" t="s">
        <v>122</v>
      </c>
      <c r="M508" s="221" t="s">
        <v>272</v>
      </c>
      <c r="N508" s="116" t="s">
        <v>213</v>
      </c>
      <c r="O508" s="375" t="s">
        <v>402</v>
      </c>
      <c r="P508" s="697" t="s">
        <v>251</v>
      </c>
      <c r="Q508" s="124" t="s">
        <v>221</v>
      </c>
      <c r="R508" s="125" t="s">
        <v>211</v>
      </c>
      <c r="S508" s="126" t="s">
        <v>222</v>
      </c>
      <c r="T508" s="124" t="s">
        <v>279</v>
      </c>
      <c r="U508" s="26"/>
      <c r="V508" s="26"/>
    </row>
    <row r="509" spans="1:22" x14ac:dyDescent="0.25">
      <c r="A509" s="15" t="s">
        <v>711</v>
      </c>
      <c r="B509" s="6" t="s">
        <v>599</v>
      </c>
      <c r="C509" s="4">
        <v>8</v>
      </c>
      <c r="D509" s="4"/>
      <c r="E509" s="143"/>
      <c r="F509" s="203">
        <v>42014</v>
      </c>
      <c r="G509" s="217">
        <v>1</v>
      </c>
      <c r="H509" s="131">
        <v>0</v>
      </c>
      <c r="I509" s="131">
        <v>2</v>
      </c>
      <c r="J509" s="203">
        <v>42035</v>
      </c>
      <c r="K509" s="131">
        <v>0</v>
      </c>
      <c r="L509" s="4">
        <v>2</v>
      </c>
      <c r="M509" s="4">
        <v>2</v>
      </c>
      <c r="N509" s="128" t="s">
        <v>224</v>
      </c>
      <c r="O509" s="130">
        <v>1</v>
      </c>
      <c r="P509" s="130">
        <v>0</v>
      </c>
      <c r="Q509" s="134">
        <v>8</v>
      </c>
      <c r="R509" s="47">
        <v>8</v>
      </c>
      <c r="S509" s="135">
        <v>1</v>
      </c>
      <c r="T509" s="136">
        <v>7</v>
      </c>
      <c r="U509" s="26"/>
      <c r="V509" s="26"/>
    </row>
    <row r="510" spans="1:22" x14ac:dyDescent="0.25">
      <c r="A510" s="15" t="s">
        <v>711</v>
      </c>
      <c r="B510" s="6" t="s">
        <v>599</v>
      </c>
      <c r="C510" s="4" t="s">
        <v>269</v>
      </c>
      <c r="D510" s="131" t="s">
        <v>270</v>
      </c>
      <c r="E510" s="116" t="s">
        <v>271</v>
      </c>
      <c r="F510" s="116" t="s">
        <v>213</v>
      </c>
      <c r="G510" s="460" t="s">
        <v>331</v>
      </c>
      <c r="H510" s="265" t="s">
        <v>325</v>
      </c>
      <c r="I510" s="233" t="s">
        <v>137</v>
      </c>
      <c r="J510" s="347" t="s">
        <v>370</v>
      </c>
      <c r="K510" s="265" t="s">
        <v>369</v>
      </c>
      <c r="L510" s="116" t="s">
        <v>213</v>
      </c>
      <c r="M510" s="301" t="s">
        <v>403</v>
      </c>
      <c r="N510" s="333" t="s">
        <v>499</v>
      </c>
      <c r="O510" s="376" t="s">
        <v>497</v>
      </c>
      <c r="P510" s="449" t="s">
        <v>288</v>
      </c>
      <c r="Q510" s="124" t="s">
        <v>221</v>
      </c>
      <c r="R510" s="125" t="s">
        <v>211</v>
      </c>
      <c r="S510" s="126" t="s">
        <v>222</v>
      </c>
      <c r="T510" s="124" t="s">
        <v>279</v>
      </c>
      <c r="U510" s="26"/>
      <c r="V510" s="26"/>
    </row>
    <row r="511" spans="1:22" x14ac:dyDescent="0.25">
      <c r="A511" s="15" t="s">
        <v>711</v>
      </c>
      <c r="B511" s="6" t="s">
        <v>599</v>
      </c>
      <c r="C511" s="4">
        <v>7</v>
      </c>
      <c r="D511" s="183">
        <v>7</v>
      </c>
      <c r="E511" s="143">
        <v>42121</v>
      </c>
      <c r="F511" s="128" t="s">
        <v>224</v>
      </c>
      <c r="G511" s="129">
        <v>0</v>
      </c>
      <c r="H511" s="130">
        <v>1</v>
      </c>
      <c r="I511" s="130">
        <v>1</v>
      </c>
      <c r="J511" s="130">
        <v>0</v>
      </c>
      <c r="K511" s="130">
        <v>1</v>
      </c>
      <c r="L511" s="143">
        <v>42140</v>
      </c>
      <c r="M511" s="131">
        <v>2</v>
      </c>
      <c r="N511" s="131">
        <v>0</v>
      </c>
      <c r="O511" s="131">
        <v>0</v>
      </c>
      <c r="P511" s="131">
        <v>1</v>
      </c>
      <c r="Q511" s="134">
        <v>9</v>
      </c>
      <c r="R511" s="47">
        <v>4</v>
      </c>
      <c r="S511" s="135">
        <v>0.44444444444444442</v>
      </c>
      <c r="T511" s="144">
        <v>6.5555555555555554</v>
      </c>
      <c r="U511" s="26"/>
      <c r="V511" s="26"/>
    </row>
    <row r="512" spans="1:22" x14ac:dyDescent="0.25">
      <c r="A512" s="15" t="s">
        <v>711</v>
      </c>
      <c r="B512" s="6" t="s">
        <v>599</v>
      </c>
      <c r="C512" s="4" t="s">
        <v>269</v>
      </c>
      <c r="D512" s="131" t="s">
        <v>270</v>
      </c>
      <c r="E512" s="116" t="s">
        <v>271</v>
      </c>
      <c r="F512" s="116" t="s">
        <v>213</v>
      </c>
      <c r="G512" s="735" t="s">
        <v>713</v>
      </c>
      <c r="H512" s="301" t="s">
        <v>498</v>
      </c>
      <c r="I512" s="116" t="s">
        <v>213</v>
      </c>
      <c r="J512" s="430" t="s">
        <v>442</v>
      </c>
      <c r="K512" s="736" t="s">
        <v>477</v>
      </c>
      <c r="L512" s="431" t="s">
        <v>443</v>
      </c>
      <c r="M512" s="421" t="s">
        <v>445</v>
      </c>
      <c r="N512" s="223" t="s">
        <v>474</v>
      </c>
      <c r="O512" s="279" t="s">
        <v>475</v>
      </c>
      <c r="P512" s="216" t="s">
        <v>476</v>
      </c>
      <c r="Q512" s="124" t="s">
        <v>221</v>
      </c>
      <c r="R512" s="125" t="s">
        <v>211</v>
      </c>
      <c r="S512" s="126" t="s">
        <v>222</v>
      </c>
      <c r="T512" s="124" t="s">
        <v>279</v>
      </c>
      <c r="U512" s="26"/>
      <c r="V512" s="26"/>
    </row>
    <row r="513" spans="1:22" x14ac:dyDescent="0.25">
      <c r="A513" s="15" t="s">
        <v>711</v>
      </c>
      <c r="B513" s="6" t="s">
        <v>599</v>
      </c>
      <c r="C513" s="4">
        <v>7</v>
      </c>
      <c r="D513" s="183">
        <v>6.5555555555555554</v>
      </c>
      <c r="E513" s="143">
        <v>42121</v>
      </c>
      <c r="F513" s="143">
        <v>42140</v>
      </c>
      <c r="G513" s="217">
        <v>0</v>
      </c>
      <c r="H513" s="131">
        <v>2</v>
      </c>
      <c r="I513" s="132" t="s">
        <v>345</v>
      </c>
      <c r="J513" s="4">
        <v>0</v>
      </c>
      <c r="K513" s="4">
        <v>2</v>
      </c>
      <c r="L513" s="4">
        <v>-1</v>
      </c>
      <c r="M513" s="4">
        <v>0</v>
      </c>
      <c r="N513" s="4">
        <v>0</v>
      </c>
      <c r="O513" s="4">
        <v>0</v>
      </c>
      <c r="P513" s="4">
        <v>1</v>
      </c>
      <c r="Q513" s="134">
        <v>9</v>
      </c>
      <c r="R513" s="47">
        <v>4</v>
      </c>
      <c r="S513" s="135">
        <v>0.44444444444444442</v>
      </c>
      <c r="T513" s="144">
        <v>6.1111111111111107</v>
      </c>
      <c r="U513" s="26"/>
      <c r="V513" s="26"/>
    </row>
    <row r="514" spans="1:22" x14ac:dyDescent="0.25">
      <c r="A514" s="20" t="s">
        <v>711</v>
      </c>
      <c r="B514" s="13" t="s">
        <v>599</v>
      </c>
      <c r="C514" s="4" t="s">
        <v>269</v>
      </c>
      <c r="D514" s="131" t="s">
        <v>270</v>
      </c>
      <c r="E514" s="116" t="s">
        <v>271</v>
      </c>
      <c r="F514" s="116" t="s">
        <v>213</v>
      </c>
      <c r="G514" s="737" t="s">
        <v>449</v>
      </c>
      <c r="H514" s="206" t="s">
        <v>447</v>
      </c>
      <c r="I514" s="204" t="s">
        <v>477</v>
      </c>
      <c r="J514" s="286" t="s">
        <v>451</v>
      </c>
      <c r="K514" s="536" t="s">
        <v>449</v>
      </c>
      <c r="L514" s="238" t="s">
        <v>450</v>
      </c>
      <c r="M514" s="450" t="s">
        <v>448</v>
      </c>
      <c r="N514" s="204" t="s">
        <v>477</v>
      </c>
      <c r="O514" s="286" t="s">
        <v>451</v>
      </c>
      <c r="P514" s="206" t="s">
        <v>447</v>
      </c>
      <c r="Q514" s="124" t="s">
        <v>221</v>
      </c>
      <c r="R514" s="125" t="s">
        <v>211</v>
      </c>
      <c r="S514" s="126" t="s">
        <v>222</v>
      </c>
      <c r="T514" s="124" t="s">
        <v>279</v>
      </c>
      <c r="U514" s="153"/>
      <c r="V514" s="153"/>
    </row>
    <row r="515" spans="1:22" x14ac:dyDescent="0.25">
      <c r="A515" s="20" t="s">
        <v>711</v>
      </c>
      <c r="B515" s="13" t="s">
        <v>599</v>
      </c>
      <c r="C515" s="4">
        <v>7</v>
      </c>
      <c r="D515" s="183">
        <v>6.1111111111111107</v>
      </c>
      <c r="E515" s="128">
        <v>42203</v>
      </c>
      <c r="F515" s="132" t="s">
        <v>351</v>
      </c>
      <c r="G515" s="133">
        <v>0</v>
      </c>
      <c r="H515" s="4">
        <v>1</v>
      </c>
      <c r="I515" s="4">
        <v>2</v>
      </c>
      <c r="J515" s="4">
        <v>0</v>
      </c>
      <c r="K515" s="4">
        <v>2</v>
      </c>
      <c r="L515" s="4">
        <v>0</v>
      </c>
      <c r="M515" s="4">
        <v>1</v>
      </c>
      <c r="N515" s="4">
        <v>2</v>
      </c>
      <c r="O515" s="4">
        <v>0</v>
      </c>
      <c r="P515" s="4">
        <v>1</v>
      </c>
      <c r="Q515" s="134">
        <v>9</v>
      </c>
      <c r="R515" s="47">
        <v>9</v>
      </c>
      <c r="S515" s="135">
        <v>1</v>
      </c>
      <c r="T515" s="144">
        <v>5.1111111111111107</v>
      </c>
      <c r="U515" s="738"/>
      <c r="V515" s="283"/>
    </row>
    <row r="516" spans="1:22" x14ac:dyDescent="0.25">
      <c r="A516" s="20" t="s">
        <v>711</v>
      </c>
      <c r="B516" s="13" t="s">
        <v>599</v>
      </c>
      <c r="C516" s="4" t="s">
        <v>269</v>
      </c>
      <c r="D516" s="131" t="s">
        <v>270</v>
      </c>
      <c r="E516" s="116" t="s">
        <v>271</v>
      </c>
      <c r="F516" s="116" t="s">
        <v>213</v>
      </c>
      <c r="G516" s="739" t="s">
        <v>452</v>
      </c>
      <c r="H516" s="116" t="s">
        <v>213</v>
      </c>
      <c r="I516" s="324" t="s">
        <v>121</v>
      </c>
      <c r="J516" s="208" t="s">
        <v>372</v>
      </c>
      <c r="K516" s="211" t="s">
        <v>338</v>
      </c>
      <c r="L516" s="396" t="s">
        <v>635</v>
      </c>
      <c r="M516" s="604" t="s">
        <v>605</v>
      </c>
      <c r="N516" s="116" t="s">
        <v>213</v>
      </c>
      <c r="O516" s="238" t="s">
        <v>285</v>
      </c>
      <c r="P516" s="233" t="s">
        <v>472</v>
      </c>
      <c r="Q516" s="124" t="s">
        <v>221</v>
      </c>
      <c r="R516" s="125" t="s">
        <v>211</v>
      </c>
      <c r="S516" s="126" t="s">
        <v>222</v>
      </c>
      <c r="T516" s="124" t="s">
        <v>279</v>
      </c>
      <c r="U516" s="153"/>
      <c r="V516" s="153"/>
    </row>
    <row r="517" spans="1:22" x14ac:dyDescent="0.25">
      <c r="A517" s="20" t="s">
        <v>711</v>
      </c>
      <c r="B517" s="13" t="s">
        <v>599</v>
      </c>
      <c r="C517" s="47">
        <v>5</v>
      </c>
      <c r="D517" s="183">
        <v>5.1111111111111107</v>
      </c>
      <c r="E517" s="287">
        <v>42226</v>
      </c>
      <c r="F517" s="132" t="s">
        <v>351</v>
      </c>
      <c r="G517" s="133">
        <v>2</v>
      </c>
      <c r="H517" s="132">
        <v>42308</v>
      </c>
      <c r="I517" s="47">
        <v>0</v>
      </c>
      <c r="J517" s="47">
        <v>-3</v>
      </c>
      <c r="K517" s="47">
        <v>0</v>
      </c>
      <c r="L517" s="47">
        <v>0</v>
      </c>
      <c r="M517" s="47">
        <v>-2</v>
      </c>
      <c r="N517" s="132" t="s">
        <v>289</v>
      </c>
      <c r="O517" s="4">
        <v>-2</v>
      </c>
      <c r="P517" s="4">
        <v>0</v>
      </c>
      <c r="Q517" s="134">
        <v>8</v>
      </c>
      <c r="R517" s="47">
        <v>-5</v>
      </c>
      <c r="S517" s="135">
        <v>-0.625</v>
      </c>
      <c r="T517" s="156">
        <v>5.7361111111111107</v>
      </c>
      <c r="U517" s="738"/>
      <c r="V517" s="283"/>
    </row>
    <row r="518" spans="1:22" x14ac:dyDescent="0.25">
      <c r="A518" s="20" t="s">
        <v>711</v>
      </c>
      <c r="B518" s="13" t="s">
        <v>599</v>
      </c>
      <c r="C518" s="4" t="s">
        <v>269</v>
      </c>
      <c r="D518" s="131" t="s">
        <v>270</v>
      </c>
      <c r="E518" s="116" t="s">
        <v>271</v>
      </c>
      <c r="F518" s="116" t="s">
        <v>213</v>
      </c>
      <c r="G518" s="621" t="s">
        <v>691</v>
      </c>
      <c r="H518" s="573" t="s">
        <v>434</v>
      </c>
      <c r="I518" s="449" t="s">
        <v>288</v>
      </c>
      <c r="J518" s="238" t="s">
        <v>285</v>
      </c>
      <c r="K518" s="149" t="s">
        <v>472</v>
      </c>
      <c r="L518" s="471" t="s">
        <v>691</v>
      </c>
      <c r="M518" s="449" t="s">
        <v>288</v>
      </c>
      <c r="N518" s="116" t="s">
        <v>213</v>
      </c>
      <c r="O518" s="238" t="s">
        <v>119</v>
      </c>
      <c r="P518" s="149" t="s">
        <v>276</v>
      </c>
      <c r="Q518" s="124" t="s">
        <v>221</v>
      </c>
      <c r="R518" s="125" t="s">
        <v>211</v>
      </c>
      <c r="S518" s="226" t="s">
        <v>222</v>
      </c>
      <c r="T518" s="124" t="s">
        <v>279</v>
      </c>
      <c r="U518" s="153"/>
      <c r="V518" s="153"/>
    </row>
    <row r="519" spans="1:22" x14ac:dyDescent="0.25">
      <c r="A519" s="20" t="s">
        <v>711</v>
      </c>
      <c r="B519" s="13" t="s">
        <v>599</v>
      </c>
      <c r="C519" s="47">
        <v>6</v>
      </c>
      <c r="D519" s="183">
        <v>5.7361111111111107</v>
      </c>
      <c r="E519" s="143">
        <v>42343</v>
      </c>
      <c r="F519" s="132" t="s">
        <v>289</v>
      </c>
      <c r="G519" s="133">
        <v>-2</v>
      </c>
      <c r="H519" s="4">
        <v>0</v>
      </c>
      <c r="I519" s="4">
        <v>0</v>
      </c>
      <c r="J519" s="4">
        <v>-2</v>
      </c>
      <c r="K519" s="4">
        <v>-2</v>
      </c>
      <c r="L519" s="4">
        <v>-2</v>
      </c>
      <c r="M519" s="4">
        <v>0</v>
      </c>
      <c r="N519" s="143" t="s">
        <v>354</v>
      </c>
      <c r="O519" s="4">
        <v>-1</v>
      </c>
      <c r="P519" s="4">
        <v>-1</v>
      </c>
      <c r="Q519" s="134">
        <v>9</v>
      </c>
      <c r="R519" s="47">
        <v>-10</v>
      </c>
      <c r="S519" s="135">
        <v>-1.1111111111111112</v>
      </c>
      <c r="T519" s="156">
        <v>6.8472222222222214</v>
      </c>
      <c r="U519" s="432"/>
      <c r="V519" s="283"/>
    </row>
    <row r="520" spans="1:22" x14ac:dyDescent="0.25">
      <c r="A520" s="20" t="s">
        <v>711</v>
      </c>
      <c r="B520" s="13" t="s">
        <v>599</v>
      </c>
      <c r="C520" s="4" t="s">
        <v>269</v>
      </c>
      <c r="D520" s="131" t="s">
        <v>270</v>
      </c>
      <c r="E520" s="116" t="s">
        <v>271</v>
      </c>
      <c r="F520" s="116" t="s">
        <v>213</v>
      </c>
      <c r="G520" s="607" t="s">
        <v>484</v>
      </c>
      <c r="H520" s="396" t="s">
        <v>454</v>
      </c>
      <c r="I520" s="475" t="s">
        <v>483</v>
      </c>
      <c r="J520" s="238" t="s">
        <v>482</v>
      </c>
      <c r="K520" s="149" t="s">
        <v>456</v>
      </c>
      <c r="L520" s="475" t="s">
        <v>484</v>
      </c>
      <c r="M520" s="149" t="s">
        <v>276</v>
      </c>
      <c r="N520" s="464" t="s">
        <v>485</v>
      </c>
      <c r="O520" s="238" t="s">
        <v>482</v>
      </c>
      <c r="P520" s="238" t="s">
        <v>119</v>
      </c>
      <c r="Q520" s="124" t="s">
        <v>221</v>
      </c>
      <c r="R520" s="125" t="s">
        <v>211</v>
      </c>
      <c r="S520" s="126" t="s">
        <v>222</v>
      </c>
      <c r="T520" s="124" t="s">
        <v>279</v>
      </c>
      <c r="U520" s="153"/>
      <c r="V520" s="153"/>
    </row>
    <row r="521" spans="1:22" x14ac:dyDescent="0.25">
      <c r="A521" s="20" t="s">
        <v>711</v>
      </c>
      <c r="B521" s="13" t="s">
        <v>599</v>
      </c>
      <c r="C521" s="47">
        <v>6</v>
      </c>
      <c r="D521" s="183">
        <v>6.8472222222222214</v>
      </c>
      <c r="E521" s="128">
        <v>42374</v>
      </c>
      <c r="F521" s="143" t="s">
        <v>354</v>
      </c>
      <c r="G521" s="133">
        <v>0</v>
      </c>
      <c r="H521" s="4">
        <v>0</v>
      </c>
      <c r="I521" s="4">
        <v>-2</v>
      </c>
      <c r="J521" s="4">
        <v>-1</v>
      </c>
      <c r="K521" s="4">
        <v>-1</v>
      </c>
      <c r="L521" s="4">
        <v>0</v>
      </c>
      <c r="M521" s="4">
        <v>0</v>
      </c>
      <c r="N521" s="4">
        <v>0</v>
      </c>
      <c r="O521" s="4">
        <v>-1</v>
      </c>
      <c r="P521" s="4">
        <v>-1</v>
      </c>
      <c r="Q521" s="134">
        <v>10</v>
      </c>
      <c r="R521" s="47">
        <v>-6</v>
      </c>
      <c r="S521" s="135">
        <v>-0.6</v>
      </c>
      <c r="T521" s="156">
        <v>7.4472222222222211</v>
      </c>
      <c r="U521" s="432"/>
      <c r="V521" s="283"/>
    </row>
    <row r="522" spans="1:22" x14ac:dyDescent="0.25">
      <c r="A522" s="20" t="s">
        <v>711</v>
      </c>
      <c r="B522" s="13" t="s">
        <v>599</v>
      </c>
      <c r="C522" s="4" t="s">
        <v>269</v>
      </c>
      <c r="D522" s="131" t="s">
        <v>270</v>
      </c>
      <c r="E522" s="116" t="s">
        <v>271</v>
      </c>
      <c r="F522" s="116" t="s">
        <v>213</v>
      </c>
      <c r="G522" s="607" t="s">
        <v>486</v>
      </c>
      <c r="H522" s="475" t="s">
        <v>483</v>
      </c>
      <c r="I522" s="116" t="s">
        <v>213</v>
      </c>
      <c r="J522" s="223" t="s">
        <v>285</v>
      </c>
      <c r="K522" s="165" t="s">
        <v>372</v>
      </c>
      <c r="L522" s="223" t="s">
        <v>454</v>
      </c>
      <c r="M522" s="243" t="s">
        <v>338</v>
      </c>
      <c r="N522" s="240" t="s">
        <v>118</v>
      </c>
      <c r="O522" s="116" t="s">
        <v>213</v>
      </c>
      <c r="P522" s="240" t="s">
        <v>429</v>
      </c>
      <c r="Q522" s="124" t="s">
        <v>221</v>
      </c>
      <c r="R522" s="125" t="s">
        <v>211</v>
      </c>
      <c r="S522" s="126" t="s">
        <v>222</v>
      </c>
      <c r="T522" s="124" t="s">
        <v>279</v>
      </c>
      <c r="U522" s="153"/>
      <c r="V522" s="153"/>
    </row>
    <row r="523" spans="1:22" x14ac:dyDescent="0.25">
      <c r="A523" s="20" t="s">
        <v>711</v>
      </c>
      <c r="B523" s="13" t="s">
        <v>599</v>
      </c>
      <c r="C523" s="47">
        <v>7</v>
      </c>
      <c r="D523" s="183">
        <v>7.4472222222222211</v>
      </c>
      <c r="E523" s="128">
        <v>42374</v>
      </c>
      <c r="F523" s="143" t="s">
        <v>354</v>
      </c>
      <c r="G523" s="133">
        <v>0</v>
      </c>
      <c r="H523" s="4">
        <v>-2</v>
      </c>
      <c r="I523" s="132">
        <v>42406</v>
      </c>
      <c r="J523" s="4">
        <v>0</v>
      </c>
      <c r="K523" s="4">
        <v>3</v>
      </c>
      <c r="L523" s="4">
        <v>0</v>
      </c>
      <c r="M523" s="4">
        <v>0</v>
      </c>
      <c r="N523" s="4">
        <v>2</v>
      </c>
      <c r="O523" s="132">
        <v>42420</v>
      </c>
      <c r="P523" s="4">
        <v>2</v>
      </c>
      <c r="Q523" s="134">
        <v>8</v>
      </c>
      <c r="R523" s="47">
        <v>5</v>
      </c>
      <c r="S523" s="135">
        <v>0.625</v>
      </c>
      <c r="T523" s="156">
        <v>6.8222222222222211</v>
      </c>
      <c r="U523" s="432"/>
      <c r="V523" s="171"/>
    </row>
    <row r="524" spans="1:22" x14ac:dyDescent="0.25">
      <c r="A524" s="20" t="s">
        <v>711</v>
      </c>
      <c r="B524" s="13" t="s">
        <v>599</v>
      </c>
      <c r="C524" s="4" t="s">
        <v>269</v>
      </c>
      <c r="D524" s="131" t="s">
        <v>270</v>
      </c>
      <c r="E524" s="116" t="s">
        <v>271</v>
      </c>
      <c r="F524" s="116" t="s">
        <v>213</v>
      </c>
      <c r="G524" s="318" t="s">
        <v>372</v>
      </c>
      <c r="H524" s="240" t="s">
        <v>590</v>
      </c>
      <c r="I524" s="240" t="s">
        <v>327</v>
      </c>
      <c r="J524" s="231" t="s">
        <v>550</v>
      </c>
      <c r="K524" s="116" t="s">
        <v>213</v>
      </c>
      <c r="L524" s="240" t="s">
        <v>456</v>
      </c>
      <c r="M524" s="242" t="s">
        <v>276</v>
      </c>
      <c r="N524" s="242" t="s">
        <v>118</v>
      </c>
      <c r="O524" s="240" t="s">
        <v>327</v>
      </c>
      <c r="P524" s="434" t="s">
        <v>285</v>
      </c>
      <c r="Q524" s="124" t="s">
        <v>221</v>
      </c>
      <c r="R524" s="125" t="s">
        <v>211</v>
      </c>
      <c r="S524" s="126" t="s">
        <v>222</v>
      </c>
      <c r="T524" s="124" t="s">
        <v>279</v>
      </c>
      <c r="U524" s="153"/>
      <c r="V524" s="153"/>
    </row>
    <row r="525" spans="1:22" x14ac:dyDescent="0.25">
      <c r="A525" s="20" t="s">
        <v>711</v>
      </c>
      <c r="B525" s="13" t="s">
        <v>599</v>
      </c>
      <c r="C525" s="47">
        <v>7</v>
      </c>
      <c r="D525" s="142">
        <v>6.8222222222222211</v>
      </c>
      <c r="E525" s="128">
        <v>42420</v>
      </c>
      <c r="F525" s="132">
        <v>42420</v>
      </c>
      <c r="G525" s="4">
        <v>1</v>
      </c>
      <c r="H525" s="4">
        <v>1</v>
      </c>
      <c r="I525" s="4">
        <v>1</v>
      </c>
      <c r="J525" s="4">
        <v>1</v>
      </c>
      <c r="K525" s="132" t="s">
        <v>226</v>
      </c>
      <c r="L525" s="4">
        <v>2</v>
      </c>
      <c r="M525" s="4">
        <v>0</v>
      </c>
      <c r="N525" s="133">
        <v>-1</v>
      </c>
      <c r="O525" s="458">
        <v>1</v>
      </c>
      <c r="P525" s="4">
        <v>0</v>
      </c>
      <c r="Q525" s="134">
        <v>9</v>
      </c>
      <c r="R525" s="47">
        <v>6</v>
      </c>
      <c r="S525" s="135">
        <v>0.66666666666666663</v>
      </c>
      <c r="T525" s="156">
        <v>6.1555555555555541</v>
      </c>
      <c r="U525" s="432"/>
      <c r="V525" s="171"/>
    </row>
    <row r="526" spans="1:22" x14ac:dyDescent="0.25">
      <c r="A526" s="20" t="s">
        <v>711</v>
      </c>
      <c r="B526" s="13" t="s">
        <v>599</v>
      </c>
      <c r="C526" s="4" t="s">
        <v>269</v>
      </c>
      <c r="D526" s="131" t="s">
        <v>270</v>
      </c>
      <c r="E526" s="116" t="s">
        <v>271</v>
      </c>
      <c r="F526" s="116" t="s">
        <v>213</v>
      </c>
      <c r="G526" s="279" t="s">
        <v>457</v>
      </c>
      <c r="H526" s="448" t="s">
        <v>116</v>
      </c>
      <c r="I526" s="240" t="s">
        <v>327</v>
      </c>
      <c r="J526" s="242" t="s">
        <v>276</v>
      </c>
      <c r="K526" s="740" t="s">
        <v>118</v>
      </c>
      <c r="L526" s="232" t="s">
        <v>457</v>
      </c>
      <c r="M526" s="131" t="s">
        <v>213</v>
      </c>
      <c r="N526" s="318" t="s">
        <v>266</v>
      </c>
      <c r="O526" s="741" t="s">
        <v>138</v>
      </c>
      <c r="P526" s="242" t="s">
        <v>276</v>
      </c>
      <c r="Q526" s="124" t="s">
        <v>221</v>
      </c>
      <c r="R526" s="125" t="s">
        <v>211</v>
      </c>
      <c r="S526" s="126" t="s">
        <v>222</v>
      </c>
      <c r="T526" s="124" t="s">
        <v>279</v>
      </c>
      <c r="U526" s="153"/>
      <c r="V526" s="153"/>
    </row>
    <row r="527" spans="1:22" x14ac:dyDescent="0.25">
      <c r="A527" s="20" t="s">
        <v>711</v>
      </c>
      <c r="B527" s="13" t="s">
        <v>599</v>
      </c>
      <c r="C527" s="47">
        <v>6</v>
      </c>
      <c r="D527" s="183">
        <v>6.1555555555555541</v>
      </c>
      <c r="E527" s="203">
        <v>42450</v>
      </c>
      <c r="F527" s="132" t="s">
        <v>226</v>
      </c>
      <c r="G527" s="4">
        <v>-1</v>
      </c>
      <c r="H527" s="133">
        <v>-1</v>
      </c>
      <c r="I527" s="4">
        <v>1</v>
      </c>
      <c r="J527" s="4">
        <v>0</v>
      </c>
      <c r="K527" s="4">
        <v>1</v>
      </c>
      <c r="L527" s="4">
        <v>1</v>
      </c>
      <c r="M527" s="244" t="s">
        <v>293</v>
      </c>
      <c r="N527" s="4">
        <v>0</v>
      </c>
      <c r="O527" s="4">
        <v>0</v>
      </c>
      <c r="P527" s="4">
        <v>0</v>
      </c>
      <c r="Q527" s="134">
        <v>9</v>
      </c>
      <c r="R527" s="47">
        <v>1</v>
      </c>
      <c r="S527" s="135">
        <v>0.1111111111111111</v>
      </c>
      <c r="T527" s="156">
        <v>6.0444444444444434</v>
      </c>
      <c r="U527" s="432"/>
      <c r="V527" s="171"/>
    </row>
    <row r="528" spans="1:22" x14ac:dyDescent="0.25">
      <c r="A528" s="15" t="s">
        <v>711</v>
      </c>
      <c r="B528" s="6" t="s">
        <v>599</v>
      </c>
      <c r="C528" s="4" t="s">
        <v>269</v>
      </c>
      <c r="D528" s="131" t="s">
        <v>270</v>
      </c>
      <c r="E528" s="116" t="s">
        <v>271</v>
      </c>
      <c r="F528" s="116" t="s">
        <v>213</v>
      </c>
      <c r="G528" s="246" t="s">
        <v>122</v>
      </c>
      <c r="H528" s="334" t="s">
        <v>251</v>
      </c>
      <c r="I528" s="246" t="s">
        <v>122</v>
      </c>
      <c r="J528" s="246" t="s">
        <v>251</v>
      </c>
      <c r="K528" s="242" t="s">
        <v>276</v>
      </c>
      <c r="L528" s="332" t="s">
        <v>118</v>
      </c>
      <c r="M528" s="246" t="s">
        <v>251</v>
      </c>
      <c r="N528" s="116" t="s">
        <v>213</v>
      </c>
      <c r="O528" s="742" t="s">
        <v>550</v>
      </c>
      <c r="P528" s="449" t="s">
        <v>403</v>
      </c>
      <c r="Q528" s="124" t="s">
        <v>221</v>
      </c>
      <c r="R528" s="125" t="s">
        <v>211</v>
      </c>
      <c r="S528" s="126" t="s">
        <v>222</v>
      </c>
      <c r="T528" s="124" t="s">
        <v>279</v>
      </c>
      <c r="U528" s="153"/>
      <c r="V528" s="153"/>
    </row>
    <row r="529" spans="1:22" x14ac:dyDescent="0.25">
      <c r="A529" s="15" t="s">
        <v>711</v>
      </c>
      <c r="B529" s="6" t="s">
        <v>599</v>
      </c>
      <c r="C529" s="47">
        <v>6</v>
      </c>
      <c r="D529" s="183">
        <v>6.0444444444444434</v>
      </c>
      <c r="E529" s="203">
        <v>42464</v>
      </c>
      <c r="F529" s="244" t="s">
        <v>293</v>
      </c>
      <c r="G529" s="4">
        <v>0</v>
      </c>
      <c r="H529" s="4">
        <v>2</v>
      </c>
      <c r="I529" s="4">
        <v>0</v>
      </c>
      <c r="J529" s="250">
        <v>2</v>
      </c>
      <c r="K529" s="250">
        <v>0</v>
      </c>
      <c r="L529" s="250">
        <v>2</v>
      </c>
      <c r="M529" s="250">
        <v>2</v>
      </c>
      <c r="N529" s="187" t="s">
        <v>464</v>
      </c>
      <c r="O529" s="4">
        <v>1</v>
      </c>
      <c r="P529" s="4">
        <v>1</v>
      </c>
      <c r="Q529" s="134">
        <v>9</v>
      </c>
      <c r="R529" s="47">
        <v>10</v>
      </c>
      <c r="S529" s="135">
        <f>+R529/Q529</f>
        <v>1.1111111111111112</v>
      </c>
      <c r="T529" s="156">
        <f>+D529-S529</f>
        <v>4.9333333333333318</v>
      </c>
      <c r="U529" s="432"/>
      <c r="V529" s="171"/>
    </row>
    <row r="530" spans="1:22" x14ac:dyDescent="0.25">
      <c r="A530" s="20" t="s">
        <v>711</v>
      </c>
      <c r="B530" s="13" t="s">
        <v>599</v>
      </c>
      <c r="C530" s="4" t="s">
        <v>269</v>
      </c>
      <c r="D530" s="131" t="s">
        <v>270</v>
      </c>
      <c r="E530" s="116" t="s">
        <v>271</v>
      </c>
      <c r="F530" s="116" t="s">
        <v>213</v>
      </c>
      <c r="G530" s="303" t="s">
        <v>120</v>
      </c>
      <c r="H530" s="348" t="s">
        <v>488</v>
      </c>
      <c r="I530" s="238" t="s">
        <v>119</v>
      </c>
      <c r="J530" s="332" t="s">
        <v>463</v>
      </c>
      <c r="K530" s="396" t="s">
        <v>119</v>
      </c>
      <c r="L530" s="206" t="s">
        <v>245</v>
      </c>
      <c r="M530" s="242" t="s">
        <v>116</v>
      </c>
      <c r="N530" s="364" t="s">
        <v>294</v>
      </c>
      <c r="O530" s="434" t="s">
        <v>120</v>
      </c>
      <c r="Q530" s="124" t="s">
        <v>221</v>
      </c>
      <c r="R530" s="125" t="s">
        <v>211</v>
      </c>
      <c r="S530" s="126" t="s">
        <v>222</v>
      </c>
      <c r="T530" s="124" t="s">
        <v>279</v>
      </c>
      <c r="U530" s="153"/>
      <c r="V530" s="153"/>
    </row>
    <row r="531" spans="1:22" x14ac:dyDescent="0.25">
      <c r="A531" s="20" t="s">
        <v>711</v>
      </c>
      <c r="B531" s="13" t="s">
        <v>599</v>
      </c>
      <c r="C531" s="4">
        <v>5</v>
      </c>
      <c r="D531" s="183">
        <f>+T529</f>
        <v>4.9333333333333318</v>
      </c>
      <c r="E531" s="4"/>
      <c r="F531" s="187" t="s">
        <v>464</v>
      </c>
      <c r="G531" s="4">
        <v>-1</v>
      </c>
      <c r="H531" s="4">
        <v>0</v>
      </c>
      <c r="I531" s="4">
        <v>-1</v>
      </c>
      <c r="J531" s="4">
        <v>0</v>
      </c>
      <c r="K531" s="4">
        <v>1</v>
      </c>
      <c r="L531" s="4">
        <v>0</v>
      </c>
      <c r="M531" s="4">
        <v>-2</v>
      </c>
      <c r="N531" s="4">
        <v>0</v>
      </c>
      <c r="O531" s="4">
        <v>-1</v>
      </c>
      <c r="Q531" s="134">
        <v>9</v>
      </c>
      <c r="R531" s="47">
        <v>-4</v>
      </c>
      <c r="S531" s="135">
        <f>+R531/Q531</f>
        <v>-0.44444444444444442</v>
      </c>
      <c r="T531" s="156">
        <f>+D531-S531</f>
        <v>5.3777777777777764</v>
      </c>
      <c r="U531" s="432"/>
      <c r="V531" s="171"/>
    </row>
    <row r="532" spans="1:22" x14ac:dyDescent="0.25">
      <c r="A532" s="20" t="s">
        <v>711</v>
      </c>
      <c r="B532" s="13" t="s">
        <v>599</v>
      </c>
      <c r="C532" s="4" t="s">
        <v>269</v>
      </c>
      <c r="D532" s="131" t="s">
        <v>270</v>
      </c>
      <c r="E532" s="116" t="s">
        <v>271</v>
      </c>
      <c r="F532" s="116" t="s">
        <v>213</v>
      </c>
      <c r="G532" s="355" t="s">
        <v>429</v>
      </c>
      <c r="H532" s="240" t="s">
        <v>118</v>
      </c>
      <c r="I532" s="246" t="s">
        <v>251</v>
      </c>
      <c r="J532" s="387" t="s">
        <v>285</v>
      </c>
      <c r="K532" s="122" t="s">
        <v>117</v>
      </c>
      <c r="L532" s="116" t="s">
        <v>213</v>
      </c>
      <c r="M532" s="206" t="s">
        <v>143</v>
      </c>
      <c r="N532" s="464" t="s">
        <v>485</v>
      </c>
      <c r="O532" s="204" t="s">
        <v>124</v>
      </c>
      <c r="P532" s="204" t="s">
        <v>267</v>
      </c>
      <c r="Q532" s="124" t="s">
        <v>221</v>
      </c>
      <c r="R532" s="125" t="s">
        <v>211</v>
      </c>
      <c r="S532" s="126" t="s">
        <v>222</v>
      </c>
      <c r="T532" s="124" t="s">
        <v>279</v>
      </c>
      <c r="U532" s="153"/>
      <c r="V532" s="153"/>
    </row>
    <row r="533" spans="1:22" x14ac:dyDescent="0.25">
      <c r="A533" s="20" t="s">
        <v>711</v>
      </c>
      <c r="B533" s="13" t="s">
        <v>599</v>
      </c>
      <c r="C533" s="47">
        <v>5</v>
      </c>
      <c r="D533" s="183">
        <f>+T531</f>
        <v>5.3777777777777764</v>
      </c>
      <c r="E533" s="203">
        <v>42492</v>
      </c>
      <c r="F533" s="187">
        <v>42518</v>
      </c>
      <c r="G533" s="4">
        <v>0</v>
      </c>
      <c r="H533" s="4">
        <v>0</v>
      </c>
      <c r="I533" s="4">
        <v>0</v>
      </c>
      <c r="J533" s="4">
        <v>0</v>
      </c>
      <c r="K533" s="4">
        <v>-1</v>
      </c>
      <c r="L533" s="187" t="s">
        <v>261</v>
      </c>
      <c r="M533" s="4">
        <v>0</v>
      </c>
      <c r="N533" s="4">
        <v>0</v>
      </c>
      <c r="O533" s="4">
        <v>0</v>
      </c>
      <c r="P533" s="4">
        <v>0</v>
      </c>
      <c r="Q533" s="134">
        <v>9</v>
      </c>
      <c r="R533" s="47">
        <v>-1</v>
      </c>
      <c r="S533" s="135">
        <f>+R533/Q533</f>
        <v>-0.1111111111111111</v>
      </c>
      <c r="T533" s="156">
        <f>+D533-S533</f>
        <v>5.4888888888888872</v>
      </c>
      <c r="U533" s="432"/>
      <c r="V533" s="171"/>
    </row>
    <row r="534" spans="1:22" x14ac:dyDescent="0.25">
      <c r="A534" s="18" t="s">
        <v>711</v>
      </c>
      <c r="B534" s="13" t="s">
        <v>599</v>
      </c>
      <c r="C534" s="4" t="s">
        <v>269</v>
      </c>
      <c r="D534" s="131" t="s">
        <v>270</v>
      </c>
      <c r="E534" s="116" t="s">
        <v>271</v>
      </c>
      <c r="F534" s="116" t="s">
        <v>213</v>
      </c>
      <c r="G534" s="475" t="s">
        <v>618</v>
      </c>
      <c r="H534" s="207" t="s">
        <v>117</v>
      </c>
      <c r="I534" s="10" t="s">
        <v>143</v>
      </c>
      <c r="J534" s="204" t="s">
        <v>121</v>
      </c>
      <c r="K534" s="204" t="s">
        <v>124</v>
      </c>
      <c r="L534" s="204" t="s">
        <v>117</v>
      </c>
      <c r="Q534" s="124" t="s">
        <v>221</v>
      </c>
      <c r="R534" s="125" t="s">
        <v>211</v>
      </c>
      <c r="S534" s="126" t="s">
        <v>222</v>
      </c>
      <c r="T534" s="124" t="s">
        <v>279</v>
      </c>
      <c r="U534" s="153" t="s">
        <v>430</v>
      </c>
      <c r="V534" s="153" t="s">
        <v>231</v>
      </c>
    </row>
    <row r="535" spans="1:22" x14ac:dyDescent="0.25">
      <c r="A535" s="18" t="s">
        <v>711</v>
      </c>
      <c r="B535" s="13" t="s">
        <v>599</v>
      </c>
      <c r="C535" s="186">
        <v>5</v>
      </c>
      <c r="D535" s="183">
        <f>+T533</f>
        <v>5.4888888888888872</v>
      </c>
      <c r="E535" s="203">
        <v>42560</v>
      </c>
      <c r="F535" s="187" t="s">
        <v>261</v>
      </c>
      <c r="G535" s="4">
        <v>-1</v>
      </c>
      <c r="H535" s="4">
        <v>-1</v>
      </c>
      <c r="I535" s="4">
        <v>0</v>
      </c>
      <c r="J535" s="4">
        <v>0</v>
      </c>
      <c r="K535" s="4">
        <v>0</v>
      </c>
      <c r="L535" s="4">
        <v>1</v>
      </c>
      <c r="Q535" s="134">
        <v>6</v>
      </c>
      <c r="R535" s="47">
        <v>-1</v>
      </c>
      <c r="S535" s="135">
        <f>+R535/Q535</f>
        <v>-0.16666666666666666</v>
      </c>
      <c r="T535" s="156">
        <f>+D535-S535</f>
        <v>5.6555555555555541</v>
      </c>
      <c r="U535" s="432">
        <v>7</v>
      </c>
      <c r="V535" s="171">
        <f>+U535-T535</f>
        <v>1.3444444444444459</v>
      </c>
    </row>
    <row r="536" spans="1:22" x14ac:dyDescent="0.25">
      <c r="A536" s="17" t="s">
        <v>714</v>
      </c>
      <c r="B536" s="13" t="s">
        <v>715</v>
      </c>
      <c r="C536" s="4" t="s">
        <v>269</v>
      </c>
      <c r="D536" s="131" t="s">
        <v>270</v>
      </c>
      <c r="E536" s="116" t="s">
        <v>271</v>
      </c>
      <c r="F536" s="116" t="s">
        <v>213</v>
      </c>
      <c r="G536" s="743" t="s">
        <v>499</v>
      </c>
      <c r="H536" s="329" t="s">
        <v>285</v>
      </c>
      <c r="I536" s="376" t="s">
        <v>403</v>
      </c>
      <c r="J536" s="120" t="s">
        <v>716</v>
      </c>
      <c r="K536" s="376" t="s">
        <v>498</v>
      </c>
      <c r="L536" s="116" t="s">
        <v>295</v>
      </c>
      <c r="M536" s="471" t="s">
        <v>649</v>
      </c>
      <c r="N536" s="286" t="s">
        <v>308</v>
      </c>
      <c r="O536" s="620" t="s">
        <v>290</v>
      </c>
      <c r="Q536" s="124" t="s">
        <v>221</v>
      </c>
      <c r="R536" s="125" t="s">
        <v>211</v>
      </c>
      <c r="S536" s="126" t="s">
        <v>222</v>
      </c>
      <c r="T536" s="124" t="s">
        <v>279</v>
      </c>
      <c r="U536" s="272"/>
      <c r="V536" s="272"/>
    </row>
    <row r="537" spans="1:22" x14ac:dyDescent="0.25">
      <c r="A537" s="17" t="s">
        <v>714</v>
      </c>
      <c r="B537" s="13" t="s">
        <v>715</v>
      </c>
      <c r="C537" s="4">
        <v>7</v>
      </c>
      <c r="D537" s="4"/>
      <c r="E537" s="9"/>
      <c r="F537" s="143">
        <v>42140</v>
      </c>
      <c r="G537" s="217">
        <v>0</v>
      </c>
      <c r="H537" s="131">
        <v>-1</v>
      </c>
      <c r="I537" s="131">
        <v>0</v>
      </c>
      <c r="J537" s="131">
        <v>-1</v>
      </c>
      <c r="K537" s="131">
        <v>0</v>
      </c>
      <c r="L537" s="132" t="s">
        <v>436</v>
      </c>
      <c r="M537" s="47">
        <v>-1</v>
      </c>
      <c r="N537" s="47">
        <v>-3</v>
      </c>
      <c r="O537" s="47">
        <v>-2</v>
      </c>
      <c r="Q537" s="134">
        <v>8</v>
      </c>
      <c r="R537" s="47">
        <v>-8</v>
      </c>
      <c r="S537" s="135">
        <v>-1</v>
      </c>
      <c r="T537" s="744">
        <v>8</v>
      </c>
      <c r="U537" s="272"/>
      <c r="V537" s="272"/>
    </row>
    <row r="538" spans="1:22" x14ac:dyDescent="0.25">
      <c r="A538" s="17" t="s">
        <v>714</v>
      </c>
      <c r="B538" s="13" t="s">
        <v>715</v>
      </c>
      <c r="C538" s="4" t="s">
        <v>269</v>
      </c>
      <c r="D538" s="131" t="s">
        <v>270</v>
      </c>
      <c r="E538" s="116" t="s">
        <v>271</v>
      </c>
      <c r="F538" s="116" t="s">
        <v>213</v>
      </c>
      <c r="G538" s="442" t="s">
        <v>285</v>
      </c>
      <c r="H538" s="137" t="s">
        <v>311</v>
      </c>
      <c r="I538" s="167" t="s">
        <v>284</v>
      </c>
      <c r="J538" s="167" t="s">
        <v>137</v>
      </c>
      <c r="K538" s="166" t="s">
        <v>118</v>
      </c>
      <c r="L538" s="225" t="s">
        <v>122</v>
      </c>
      <c r="M538" s="166" t="s">
        <v>118</v>
      </c>
      <c r="N538" s="223" t="s">
        <v>285</v>
      </c>
      <c r="O538" s="167" t="s">
        <v>284</v>
      </c>
      <c r="P538" s="278" t="s">
        <v>137</v>
      </c>
      <c r="Q538" s="124" t="s">
        <v>221</v>
      </c>
      <c r="R538" s="125" t="s">
        <v>211</v>
      </c>
      <c r="S538" s="126" t="s">
        <v>222</v>
      </c>
      <c r="T538" s="124" t="s">
        <v>279</v>
      </c>
      <c r="U538" s="26"/>
      <c r="V538" s="26"/>
    </row>
    <row r="539" spans="1:22" x14ac:dyDescent="0.25">
      <c r="A539" s="17" t="s">
        <v>714</v>
      </c>
      <c r="B539" s="13" t="s">
        <v>715</v>
      </c>
      <c r="C539" s="4">
        <v>8</v>
      </c>
      <c r="D539" s="183">
        <v>8</v>
      </c>
      <c r="E539" s="287">
        <v>42245</v>
      </c>
      <c r="F539" s="128" t="s">
        <v>287</v>
      </c>
      <c r="G539" s="133">
        <v>0</v>
      </c>
      <c r="H539" s="4">
        <v>2</v>
      </c>
      <c r="I539" s="4">
        <v>0</v>
      </c>
      <c r="J539" s="4">
        <v>0</v>
      </c>
      <c r="K539" s="4">
        <v>0</v>
      </c>
      <c r="L539" s="4">
        <v>0</v>
      </c>
      <c r="M539" s="47">
        <v>0</v>
      </c>
      <c r="N539" s="47">
        <v>0</v>
      </c>
      <c r="O539" s="47">
        <v>0</v>
      </c>
      <c r="P539" s="273">
        <v>-1</v>
      </c>
      <c r="Q539" s="134">
        <v>10</v>
      </c>
      <c r="R539" s="47">
        <v>1</v>
      </c>
      <c r="S539" s="135">
        <v>0.1</v>
      </c>
      <c r="T539" s="745">
        <v>7.9</v>
      </c>
      <c r="U539" s="26"/>
      <c r="V539" s="26"/>
    </row>
    <row r="540" spans="1:22" x14ac:dyDescent="0.25">
      <c r="A540" s="17" t="s">
        <v>714</v>
      </c>
      <c r="B540" s="13" t="s">
        <v>715</v>
      </c>
      <c r="C540" s="4" t="s">
        <v>269</v>
      </c>
      <c r="D540" s="131" t="s">
        <v>270</v>
      </c>
      <c r="E540" s="116" t="s">
        <v>271</v>
      </c>
      <c r="F540" s="116" t="s">
        <v>213</v>
      </c>
      <c r="G540" s="278" t="s">
        <v>122</v>
      </c>
      <c r="H540" s="116" t="s">
        <v>213</v>
      </c>
      <c r="I540" s="221" t="s">
        <v>123</v>
      </c>
      <c r="J540" s="426" t="s">
        <v>285</v>
      </c>
      <c r="K540" s="421" t="s">
        <v>440</v>
      </c>
      <c r="L540" s="368" t="s">
        <v>372</v>
      </c>
      <c r="M540" s="420" t="s">
        <v>302</v>
      </c>
      <c r="N540" s="258" t="s">
        <v>123</v>
      </c>
      <c r="O540" s="426" t="s">
        <v>285</v>
      </c>
      <c r="P540" s="433" t="s">
        <v>440</v>
      </c>
      <c r="Q540" s="124" t="s">
        <v>221</v>
      </c>
      <c r="R540" s="125" t="s">
        <v>211</v>
      </c>
      <c r="S540" s="126" t="s">
        <v>222</v>
      </c>
      <c r="T540" s="124" t="s">
        <v>279</v>
      </c>
      <c r="U540" s="111"/>
      <c r="V540" s="272"/>
    </row>
    <row r="541" spans="1:22" x14ac:dyDescent="0.25">
      <c r="A541" s="17" t="s">
        <v>714</v>
      </c>
      <c r="B541" s="13" t="s">
        <v>715</v>
      </c>
      <c r="C541" s="47">
        <v>8</v>
      </c>
      <c r="D541" s="183">
        <v>7.9</v>
      </c>
      <c r="E541" s="287">
        <v>42273</v>
      </c>
      <c r="F541" s="128" t="s">
        <v>287</v>
      </c>
      <c r="G541" s="273">
        <v>0</v>
      </c>
      <c r="H541" s="132" t="s">
        <v>398</v>
      </c>
      <c r="I541" s="169">
        <v>2</v>
      </c>
      <c r="J541" s="169">
        <v>0</v>
      </c>
      <c r="K541" s="169">
        <v>0</v>
      </c>
      <c r="L541" s="169">
        <v>0</v>
      </c>
      <c r="M541" s="169">
        <v>0</v>
      </c>
      <c r="N541" s="169">
        <v>0</v>
      </c>
      <c r="O541" s="169">
        <v>0</v>
      </c>
      <c r="P541" s="428">
        <v>0</v>
      </c>
      <c r="Q541" s="134">
        <v>9</v>
      </c>
      <c r="R541" s="47">
        <v>2</v>
      </c>
      <c r="S541" s="135">
        <v>0.22222222222222221</v>
      </c>
      <c r="T541" s="281">
        <v>7.677777777777778</v>
      </c>
      <c r="U541" s="111"/>
      <c r="V541" s="272"/>
    </row>
    <row r="542" spans="1:22" x14ac:dyDescent="0.25">
      <c r="A542" s="17" t="s">
        <v>714</v>
      </c>
      <c r="B542" s="13" t="s">
        <v>715</v>
      </c>
      <c r="C542" s="4" t="s">
        <v>269</v>
      </c>
      <c r="D542" s="131" t="s">
        <v>270</v>
      </c>
      <c r="E542" s="116" t="s">
        <v>271</v>
      </c>
      <c r="F542" s="116" t="s">
        <v>213</v>
      </c>
      <c r="G542" s="395" t="s">
        <v>372</v>
      </c>
      <c r="H542" s="420" t="s">
        <v>302</v>
      </c>
      <c r="I542" s="116" t="s">
        <v>213</v>
      </c>
      <c r="J542" s="471" t="s">
        <v>691</v>
      </c>
      <c r="K542" s="238" t="s">
        <v>285</v>
      </c>
      <c r="L542" s="333" t="s">
        <v>434</v>
      </c>
      <c r="M542" s="149" t="s">
        <v>472</v>
      </c>
      <c r="N542" s="746" t="s">
        <v>273</v>
      </c>
      <c r="O542" s="471" t="s">
        <v>691</v>
      </c>
      <c r="P542" s="238" t="s">
        <v>285</v>
      </c>
      <c r="Q542" s="124" t="s">
        <v>221</v>
      </c>
      <c r="R542" s="125" t="s">
        <v>211</v>
      </c>
      <c r="S542" s="126" t="s">
        <v>222</v>
      </c>
      <c r="T542" s="124" t="s">
        <v>279</v>
      </c>
      <c r="U542" s="153"/>
      <c r="V542" s="153"/>
    </row>
    <row r="543" spans="1:22" x14ac:dyDescent="0.25">
      <c r="A543" s="17" t="s">
        <v>714</v>
      </c>
      <c r="B543" s="13" t="s">
        <v>715</v>
      </c>
      <c r="C543" s="4">
        <v>8</v>
      </c>
      <c r="D543" s="183">
        <v>7.677777777777778</v>
      </c>
      <c r="E543" s="9"/>
      <c r="F543" s="132" t="s">
        <v>398</v>
      </c>
      <c r="G543" s="428">
        <v>0</v>
      </c>
      <c r="H543" s="169">
        <v>0</v>
      </c>
      <c r="I543" s="132" t="s">
        <v>289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134">
        <v>9</v>
      </c>
      <c r="R543" s="47">
        <v>0</v>
      </c>
      <c r="S543" s="135">
        <v>0</v>
      </c>
      <c r="T543" s="156">
        <v>7.677777777777778</v>
      </c>
      <c r="U543" s="738"/>
      <c r="V543" s="283"/>
    </row>
    <row r="544" spans="1:22" x14ac:dyDescent="0.25">
      <c r="A544" s="17" t="s">
        <v>714</v>
      </c>
      <c r="B544" s="13" t="s">
        <v>715</v>
      </c>
      <c r="C544" s="4" t="s">
        <v>269</v>
      </c>
      <c r="D544" s="131" t="s">
        <v>270</v>
      </c>
      <c r="E544" s="116" t="s">
        <v>271</v>
      </c>
      <c r="F544" s="116" t="s">
        <v>213</v>
      </c>
      <c r="G544" s="285" t="s">
        <v>472</v>
      </c>
      <c r="H544" s="746" t="s">
        <v>273</v>
      </c>
      <c r="Q544" s="124" t="s">
        <v>221</v>
      </c>
      <c r="R544" s="125" t="s">
        <v>211</v>
      </c>
      <c r="S544" s="126" t="s">
        <v>222</v>
      </c>
      <c r="T544" s="124" t="s">
        <v>279</v>
      </c>
      <c r="U544" s="153" t="s">
        <v>230</v>
      </c>
      <c r="V544" s="153" t="s">
        <v>231</v>
      </c>
    </row>
    <row r="545" spans="1:22" x14ac:dyDescent="0.25">
      <c r="A545" s="17" t="s">
        <v>714</v>
      </c>
      <c r="B545" s="13" t="s">
        <v>715</v>
      </c>
      <c r="C545" s="249">
        <v>8</v>
      </c>
      <c r="D545" s="183">
        <v>7.677777777777778</v>
      </c>
      <c r="E545" s="9"/>
      <c r="F545" s="132" t="s">
        <v>289</v>
      </c>
      <c r="G545" s="133">
        <v>0</v>
      </c>
      <c r="H545" s="4">
        <v>0</v>
      </c>
      <c r="Q545" s="134">
        <v>2</v>
      </c>
      <c r="R545" s="47">
        <v>0</v>
      </c>
      <c r="S545" s="135">
        <v>0</v>
      </c>
      <c r="T545" s="156">
        <v>7.677777777777778</v>
      </c>
      <c r="U545" s="432">
        <v>8</v>
      </c>
      <c r="V545" s="171">
        <v>0.32222222222222197</v>
      </c>
    </row>
    <row r="546" spans="1:22" x14ac:dyDescent="0.25">
      <c r="A546" s="17" t="s">
        <v>717</v>
      </c>
      <c r="B546" s="13" t="s">
        <v>661</v>
      </c>
      <c r="C546" s="4" t="s">
        <v>269</v>
      </c>
      <c r="D546" s="131" t="s">
        <v>270</v>
      </c>
      <c r="E546" s="116" t="s">
        <v>271</v>
      </c>
      <c r="F546" s="116" t="s">
        <v>213</v>
      </c>
      <c r="G546" s="735" t="s">
        <v>500</v>
      </c>
      <c r="H546" s="747" t="s">
        <v>437</v>
      </c>
      <c r="I546" s="116" t="s">
        <v>295</v>
      </c>
      <c r="J546" s="404" t="s">
        <v>308</v>
      </c>
      <c r="K546" s="471" t="s">
        <v>649</v>
      </c>
      <c r="L546" s="449" t="s">
        <v>648</v>
      </c>
      <c r="M546" s="471" t="s">
        <v>691</v>
      </c>
      <c r="N546" s="619" t="s">
        <v>649</v>
      </c>
      <c r="O546" s="573" t="s">
        <v>435</v>
      </c>
      <c r="P546" s="465"/>
      <c r="Q546" s="124" t="s">
        <v>221</v>
      </c>
      <c r="R546" s="125" t="s">
        <v>211</v>
      </c>
      <c r="S546" s="126" t="s">
        <v>222</v>
      </c>
      <c r="T546" s="124" t="s">
        <v>279</v>
      </c>
      <c r="U546" s="153"/>
      <c r="V546" s="153"/>
    </row>
    <row r="547" spans="1:22" x14ac:dyDescent="0.25">
      <c r="A547" s="17" t="s">
        <v>717</v>
      </c>
      <c r="B547" s="13" t="s">
        <v>661</v>
      </c>
      <c r="C547" s="4">
        <v>8</v>
      </c>
      <c r="D547" s="4">
        <v>163</v>
      </c>
      <c r="E547" s="143">
        <v>41983</v>
      </c>
      <c r="F547" s="203">
        <v>42014</v>
      </c>
      <c r="G547" s="217">
        <v>0</v>
      </c>
      <c r="H547" s="131">
        <v>0</v>
      </c>
      <c r="I547" s="132" t="s">
        <v>436</v>
      </c>
      <c r="J547" s="47">
        <v>0</v>
      </c>
      <c r="K547" s="47">
        <v>0</v>
      </c>
      <c r="L547" s="47">
        <v>2</v>
      </c>
      <c r="M547" s="47">
        <v>0</v>
      </c>
      <c r="N547" s="47">
        <v>2</v>
      </c>
      <c r="O547" s="47">
        <v>2</v>
      </c>
      <c r="P547" s="465"/>
      <c r="Q547" s="134">
        <v>8</v>
      </c>
      <c r="R547" s="47">
        <v>6</v>
      </c>
      <c r="S547" s="135">
        <v>0.75</v>
      </c>
      <c r="T547" s="422">
        <v>7.25</v>
      </c>
      <c r="U547" s="423"/>
      <c r="V547" s="146"/>
    </row>
    <row r="548" spans="1:22" x14ac:dyDescent="0.25">
      <c r="A548" s="17" t="s">
        <v>717</v>
      </c>
      <c r="B548" s="13" t="s">
        <v>661</v>
      </c>
      <c r="C548" s="4" t="s">
        <v>269</v>
      </c>
      <c r="D548" s="131" t="s">
        <v>270</v>
      </c>
      <c r="E548" s="116" t="s">
        <v>271</v>
      </c>
      <c r="F548" s="116" t="s">
        <v>213</v>
      </c>
      <c r="G548" s="748" t="s">
        <v>118</v>
      </c>
      <c r="H548" s="325" t="s">
        <v>138</v>
      </c>
      <c r="I548" s="233" t="s">
        <v>251</v>
      </c>
      <c r="J548" s="233" t="s">
        <v>122</v>
      </c>
      <c r="Q548" s="124" t="s">
        <v>221</v>
      </c>
      <c r="R548" s="125" t="s">
        <v>211</v>
      </c>
      <c r="S548" s="126" t="s">
        <v>222</v>
      </c>
      <c r="T548" s="124" t="s">
        <v>279</v>
      </c>
      <c r="U548" s="141" t="s">
        <v>230</v>
      </c>
      <c r="V548" s="141" t="s">
        <v>231</v>
      </c>
    </row>
    <row r="549" spans="1:22" x14ac:dyDescent="0.25">
      <c r="A549" s="17" t="s">
        <v>717</v>
      </c>
      <c r="B549" s="13" t="s">
        <v>661</v>
      </c>
      <c r="C549" s="427">
        <v>7</v>
      </c>
      <c r="D549" s="183">
        <v>7.25</v>
      </c>
      <c r="E549" s="9"/>
      <c r="F549" s="132" t="s">
        <v>289</v>
      </c>
      <c r="G549" s="161">
        <v>0</v>
      </c>
      <c r="H549" s="162">
        <v>0</v>
      </c>
      <c r="I549" s="162">
        <v>1</v>
      </c>
      <c r="J549" s="162">
        <v>2</v>
      </c>
      <c r="Q549" s="134">
        <v>4</v>
      </c>
      <c r="R549" s="47">
        <v>3</v>
      </c>
      <c r="S549" s="135">
        <v>0.75</v>
      </c>
      <c r="T549" s="422">
        <v>6.5</v>
      </c>
      <c r="U549" s="145">
        <v>7.25</v>
      </c>
      <c r="V549" s="171">
        <v>0.75</v>
      </c>
    </row>
    <row r="550" spans="1:22" x14ac:dyDescent="0.25">
      <c r="A550" s="19" t="s">
        <v>718</v>
      </c>
      <c r="B550" s="13" t="s">
        <v>719</v>
      </c>
      <c r="C550" s="4" t="s">
        <v>269</v>
      </c>
      <c r="D550" s="131" t="s">
        <v>270</v>
      </c>
      <c r="E550" s="116" t="s">
        <v>271</v>
      </c>
      <c r="F550" s="116" t="s">
        <v>213</v>
      </c>
      <c r="G550" s="207" t="s">
        <v>267</v>
      </c>
      <c r="H550" s="207" t="s">
        <v>124</v>
      </c>
      <c r="I550" s="206" t="s">
        <v>265</v>
      </c>
      <c r="J550" s="185" t="s">
        <v>143</v>
      </c>
      <c r="K550" s="207" t="s">
        <v>124</v>
      </c>
      <c r="L550" s="366" t="s">
        <v>720</v>
      </c>
      <c r="M550" s="207" t="s">
        <v>124</v>
      </c>
      <c r="N550" s="172" t="s">
        <v>213</v>
      </c>
      <c r="O550" s="201" t="s">
        <v>71</v>
      </c>
      <c r="P550" s="324" t="s">
        <v>262</v>
      </c>
      <c r="Q550" s="124" t="s">
        <v>221</v>
      </c>
      <c r="R550" s="125" t="s">
        <v>211</v>
      </c>
      <c r="S550" s="126" t="s">
        <v>222</v>
      </c>
      <c r="T550" s="124" t="s">
        <v>279</v>
      </c>
      <c r="U550" s="141"/>
      <c r="V550" s="141"/>
    </row>
    <row r="551" spans="1:22" x14ac:dyDescent="0.25">
      <c r="A551" s="19" t="s">
        <v>718</v>
      </c>
      <c r="B551" s="13" t="s">
        <v>719</v>
      </c>
      <c r="C551" s="4">
        <v>8</v>
      </c>
      <c r="D551" s="4"/>
      <c r="E551" s="4"/>
      <c r="F551" s="187" t="s">
        <v>261</v>
      </c>
      <c r="G551" s="4">
        <v>0</v>
      </c>
      <c r="H551" s="4">
        <v>0</v>
      </c>
      <c r="I551" s="4">
        <v>2</v>
      </c>
      <c r="J551" s="4">
        <v>-1</v>
      </c>
      <c r="K551" s="4">
        <v>0</v>
      </c>
      <c r="L551" s="133">
        <v>2</v>
      </c>
      <c r="M551" s="4">
        <v>0</v>
      </c>
      <c r="N551" s="184" t="s">
        <v>261</v>
      </c>
      <c r="O551" s="4">
        <v>0</v>
      </c>
      <c r="P551" s="4">
        <v>0</v>
      </c>
      <c r="Q551" s="134">
        <v>9</v>
      </c>
      <c r="R551" s="47">
        <v>3</v>
      </c>
      <c r="S551" s="135">
        <f>+R551/Q551</f>
        <v>0.33333333333333331</v>
      </c>
      <c r="T551" s="144">
        <f>+C551-S551</f>
        <v>7.666666666666667</v>
      </c>
      <c r="U551" s="145"/>
      <c r="V551" s="171"/>
    </row>
    <row r="552" spans="1:22" x14ac:dyDescent="0.25">
      <c r="A552" s="19" t="s">
        <v>718</v>
      </c>
      <c r="B552" s="13" t="s">
        <v>719</v>
      </c>
      <c r="C552" s="4" t="s">
        <v>269</v>
      </c>
      <c r="D552" s="131" t="s">
        <v>270</v>
      </c>
      <c r="E552" s="116" t="s">
        <v>271</v>
      </c>
      <c r="F552" s="116" t="s">
        <v>213</v>
      </c>
      <c r="G552" s="233" t="s">
        <v>263</v>
      </c>
      <c r="H552" s="695" t="s">
        <v>264</v>
      </c>
      <c r="I552" s="208" t="s">
        <v>260</v>
      </c>
      <c r="Q552" s="124" t="s">
        <v>221</v>
      </c>
      <c r="R552" s="125" t="s">
        <v>211</v>
      </c>
      <c r="S552" s="126" t="s">
        <v>222</v>
      </c>
      <c r="T552" s="124" t="s">
        <v>279</v>
      </c>
      <c r="U552" s="141" t="s">
        <v>230</v>
      </c>
      <c r="V552" s="141" t="s">
        <v>231</v>
      </c>
    </row>
    <row r="553" spans="1:22" x14ac:dyDescent="0.25">
      <c r="A553" s="19" t="s">
        <v>718</v>
      </c>
      <c r="B553" s="13" t="s">
        <v>719</v>
      </c>
      <c r="C553" s="4">
        <v>8</v>
      </c>
      <c r="D553" s="183">
        <f>+T551</f>
        <v>7.666666666666667</v>
      </c>
      <c r="E553" s="203">
        <v>42562</v>
      </c>
      <c r="F553" s="184" t="s">
        <v>261</v>
      </c>
      <c r="G553" s="4">
        <v>0</v>
      </c>
      <c r="H553" s="4">
        <v>0</v>
      </c>
      <c r="I553" s="4">
        <v>0</v>
      </c>
      <c r="Q553" s="134">
        <v>3</v>
      </c>
      <c r="R553" s="47">
        <v>0</v>
      </c>
      <c r="S553" s="135">
        <f>+R553/Q553</f>
        <v>0</v>
      </c>
      <c r="T553" s="144">
        <f>+D553-S553</f>
        <v>7.666666666666667</v>
      </c>
      <c r="U553" s="145">
        <v>7.6666999999999996</v>
      </c>
      <c r="V553" s="171">
        <f>+U553-T553</f>
        <v>3.3333333332663528E-5</v>
      </c>
    </row>
    <row r="554" spans="1:22" x14ac:dyDescent="0.25">
      <c r="A554" s="30" t="s">
        <v>29</v>
      </c>
      <c r="B554" s="13" t="s">
        <v>721</v>
      </c>
      <c r="C554" s="4" t="s">
        <v>269</v>
      </c>
      <c r="D554" s="131" t="s">
        <v>270</v>
      </c>
      <c r="E554" s="116" t="s">
        <v>271</v>
      </c>
      <c r="F554" s="116" t="s">
        <v>213</v>
      </c>
      <c r="G554" s="638" t="s">
        <v>507</v>
      </c>
      <c r="H554" s="418" t="s">
        <v>119</v>
      </c>
      <c r="I554" s="329" t="s">
        <v>722</v>
      </c>
      <c r="J554" s="238" t="s">
        <v>388</v>
      </c>
      <c r="K554" s="116" t="s">
        <v>213</v>
      </c>
      <c r="L554" s="221" t="s">
        <v>472</v>
      </c>
      <c r="M554" s="315" t="s">
        <v>470</v>
      </c>
      <c r="N554" s="232" t="s">
        <v>471</v>
      </c>
      <c r="O554" s="258" t="s">
        <v>472</v>
      </c>
      <c r="P554" s="466" t="s">
        <v>417</v>
      </c>
      <c r="Q554" s="124" t="s">
        <v>221</v>
      </c>
      <c r="R554" s="125" t="s">
        <v>211</v>
      </c>
      <c r="S554" s="126" t="s">
        <v>222</v>
      </c>
      <c r="T554" s="124" t="s">
        <v>279</v>
      </c>
      <c r="U554" s="26"/>
      <c r="V554" s="26"/>
    </row>
    <row r="555" spans="1:22" x14ac:dyDescent="0.25">
      <c r="A555" s="30" t="s">
        <v>29</v>
      </c>
      <c r="B555" s="13" t="s">
        <v>721</v>
      </c>
      <c r="C555" s="4">
        <v>6</v>
      </c>
      <c r="D555" s="4"/>
      <c r="E555" s="9"/>
      <c r="F555" s="128" t="s">
        <v>224</v>
      </c>
      <c r="G555" s="129">
        <v>0</v>
      </c>
      <c r="H555" s="130">
        <v>-2</v>
      </c>
      <c r="I555" s="130">
        <v>0</v>
      </c>
      <c r="J555" s="130">
        <v>-1</v>
      </c>
      <c r="K555" s="9" t="s">
        <v>280</v>
      </c>
      <c r="L555" s="220">
        <v>0</v>
      </c>
      <c r="M555" s="220">
        <v>-1</v>
      </c>
      <c r="N555" s="220">
        <v>1</v>
      </c>
      <c r="O555" s="220">
        <v>-2</v>
      </c>
      <c r="P555" s="220">
        <v>0</v>
      </c>
      <c r="Q555" s="134">
        <v>9</v>
      </c>
      <c r="R555" s="47">
        <v>-6</v>
      </c>
      <c r="S555" s="135">
        <v>-0.66666666666666663</v>
      </c>
      <c r="T555" s="136">
        <v>6.666666666666667</v>
      </c>
      <c r="U555" s="26"/>
      <c r="V555" s="26"/>
    </row>
    <row r="556" spans="1:22" x14ac:dyDescent="0.25">
      <c r="A556" s="30" t="s">
        <v>29</v>
      </c>
      <c r="B556" s="13" t="s">
        <v>721</v>
      </c>
      <c r="C556" s="4" t="s">
        <v>269</v>
      </c>
      <c r="D556" s="131" t="s">
        <v>270</v>
      </c>
      <c r="E556" s="116" t="s">
        <v>271</v>
      </c>
      <c r="F556" s="116" t="s">
        <v>213</v>
      </c>
      <c r="G556" s="749" t="s">
        <v>440</v>
      </c>
      <c r="H556" s="750" t="s">
        <v>473</v>
      </c>
      <c r="I556" s="547" t="s">
        <v>119</v>
      </c>
      <c r="J556" s="116" t="s">
        <v>213</v>
      </c>
      <c r="K556" s="474" t="s">
        <v>456</v>
      </c>
      <c r="L556" s="473" t="s">
        <v>481</v>
      </c>
      <c r="M556" s="303" t="s">
        <v>285</v>
      </c>
      <c r="N556" s="396" t="s">
        <v>314</v>
      </c>
      <c r="O556" s="474" t="s">
        <v>481</v>
      </c>
      <c r="P556" s="238" t="s">
        <v>119</v>
      </c>
      <c r="Q556" s="124" t="s">
        <v>221</v>
      </c>
      <c r="R556" s="125" t="s">
        <v>211</v>
      </c>
      <c r="S556" s="126" t="s">
        <v>222</v>
      </c>
      <c r="T556" s="124" t="s">
        <v>279</v>
      </c>
      <c r="U556" s="153"/>
      <c r="V556" s="153"/>
    </row>
    <row r="557" spans="1:22" x14ac:dyDescent="0.25">
      <c r="A557" s="30" t="s">
        <v>29</v>
      </c>
      <c r="B557" s="13" t="s">
        <v>721</v>
      </c>
      <c r="C557" s="47">
        <v>7</v>
      </c>
      <c r="D557" s="439">
        <v>6.666666666666667</v>
      </c>
      <c r="E557" s="287">
        <v>42184</v>
      </c>
      <c r="F557" s="9" t="s">
        <v>280</v>
      </c>
      <c r="G557" s="751">
        <v>0</v>
      </c>
      <c r="H557" s="752">
        <v>-2</v>
      </c>
      <c r="I557" s="220">
        <v>-1</v>
      </c>
      <c r="J557" s="132" t="s">
        <v>480</v>
      </c>
      <c r="K557" s="4">
        <v>0</v>
      </c>
      <c r="L557" s="4">
        <v>2</v>
      </c>
      <c r="M557" s="4">
        <v>0</v>
      </c>
      <c r="N557" s="4">
        <v>2</v>
      </c>
      <c r="O557" s="4">
        <v>0</v>
      </c>
      <c r="P557" s="4">
        <v>0</v>
      </c>
      <c r="Q557" s="134">
        <v>9</v>
      </c>
      <c r="R557" s="47">
        <v>1</v>
      </c>
      <c r="S557" s="135">
        <v>0.1111111111111111</v>
      </c>
      <c r="T557" s="156">
        <v>6.5555555555555562</v>
      </c>
      <c r="U557" s="326"/>
      <c r="V557" s="283"/>
    </row>
    <row r="558" spans="1:22" x14ac:dyDescent="0.25">
      <c r="A558" s="30" t="s">
        <v>29</v>
      </c>
      <c r="B558" s="13" t="s">
        <v>721</v>
      </c>
      <c r="C558" s="4" t="s">
        <v>269</v>
      </c>
      <c r="D558" s="131" t="s">
        <v>270</v>
      </c>
      <c r="E558" s="116" t="s">
        <v>271</v>
      </c>
      <c r="F558" s="116" t="s">
        <v>213</v>
      </c>
      <c r="G558" s="753" t="s">
        <v>285</v>
      </c>
      <c r="H558" s="473" t="s">
        <v>456</v>
      </c>
      <c r="I558" s="396" t="s">
        <v>314</v>
      </c>
      <c r="Q558" s="124" t="s">
        <v>221</v>
      </c>
      <c r="R558" s="125" t="s">
        <v>211</v>
      </c>
      <c r="S558" s="126" t="s">
        <v>222</v>
      </c>
      <c r="T558" s="124" t="s">
        <v>279</v>
      </c>
      <c r="U558" s="153" t="s">
        <v>430</v>
      </c>
      <c r="V558" s="153" t="s">
        <v>231</v>
      </c>
    </row>
    <row r="559" spans="1:22" x14ac:dyDescent="0.25">
      <c r="A559" s="30" t="s">
        <v>29</v>
      </c>
      <c r="B559" s="13" t="s">
        <v>721</v>
      </c>
      <c r="C559" s="427">
        <v>7</v>
      </c>
      <c r="D559" s="439">
        <v>6.5555555555555562</v>
      </c>
      <c r="E559" s="287">
        <v>42184</v>
      </c>
      <c r="F559" s="132" t="s">
        <v>480</v>
      </c>
      <c r="G559" s="133">
        <v>0</v>
      </c>
      <c r="H559" s="4">
        <v>2</v>
      </c>
      <c r="I559" s="4">
        <v>2</v>
      </c>
      <c r="Q559" s="134">
        <v>3</v>
      </c>
      <c r="R559" s="47">
        <v>4</v>
      </c>
      <c r="S559" s="135">
        <v>1.3333333333333333</v>
      </c>
      <c r="T559" s="156">
        <v>5.2222222222222232</v>
      </c>
      <c r="U559" s="170">
        <v>6.6666999999999996</v>
      </c>
      <c r="V559" s="171">
        <v>1.4444777777777764</v>
      </c>
    </row>
    <row r="560" spans="1:22" x14ac:dyDescent="0.25">
      <c r="A560" s="7" t="s">
        <v>29</v>
      </c>
      <c r="B560" s="13" t="s">
        <v>30</v>
      </c>
      <c r="C560" s="4" t="s">
        <v>269</v>
      </c>
      <c r="D560" s="131" t="s">
        <v>270</v>
      </c>
      <c r="E560" s="116" t="s">
        <v>271</v>
      </c>
      <c r="F560" s="116" t="s">
        <v>213</v>
      </c>
      <c r="G560" s="460" t="s">
        <v>331</v>
      </c>
      <c r="H560" s="221" t="s">
        <v>465</v>
      </c>
      <c r="I560" s="461" t="s">
        <v>438</v>
      </c>
      <c r="J560" s="116" t="s">
        <v>213</v>
      </c>
      <c r="K560" s="221" t="s">
        <v>317</v>
      </c>
      <c r="L560" s="221" t="s">
        <v>274</v>
      </c>
      <c r="M560" s="256" t="s">
        <v>438</v>
      </c>
      <c r="N560" s="221" t="s">
        <v>363</v>
      </c>
      <c r="O560" s="116" t="s">
        <v>213</v>
      </c>
      <c r="P560" s="301" t="s">
        <v>438</v>
      </c>
      <c r="Q560" s="124" t="s">
        <v>221</v>
      </c>
      <c r="R560" s="125" t="s">
        <v>211</v>
      </c>
      <c r="S560" s="126" t="s">
        <v>222</v>
      </c>
      <c r="T560" s="124" t="s">
        <v>279</v>
      </c>
      <c r="U560" s="26"/>
      <c r="V560" s="26"/>
    </row>
    <row r="561" spans="1:22" x14ac:dyDescent="0.25">
      <c r="A561" s="7" t="s">
        <v>466</v>
      </c>
      <c r="B561" s="13" t="s">
        <v>30</v>
      </c>
      <c r="C561" s="4">
        <v>7</v>
      </c>
      <c r="D561" s="4" t="s">
        <v>467</v>
      </c>
      <c r="E561" s="143">
        <v>42121</v>
      </c>
      <c r="F561" s="4">
        <v>-2</v>
      </c>
      <c r="G561" s="217">
        <v>0</v>
      </c>
      <c r="H561" s="131">
        <v>1</v>
      </c>
      <c r="I561" s="131">
        <v>0</v>
      </c>
      <c r="J561" s="260">
        <v>42042</v>
      </c>
      <c r="K561" s="342">
        <v>0</v>
      </c>
      <c r="L561" s="342">
        <v>1</v>
      </c>
      <c r="M561" s="342">
        <v>0</v>
      </c>
      <c r="N561" s="342">
        <v>2</v>
      </c>
      <c r="O561" s="128" t="s">
        <v>224</v>
      </c>
      <c r="P561" s="130">
        <v>2</v>
      </c>
      <c r="Q561" s="134">
        <v>8</v>
      </c>
      <c r="R561" s="47">
        <v>6</v>
      </c>
      <c r="S561" s="135">
        <v>0.75</v>
      </c>
      <c r="T561" s="136">
        <v>6.25</v>
      </c>
      <c r="U561" s="26"/>
      <c r="V561" s="26"/>
    </row>
    <row r="562" spans="1:22" x14ac:dyDescent="0.25">
      <c r="A562" s="7" t="s">
        <v>29</v>
      </c>
      <c r="B562" s="13" t="s">
        <v>30</v>
      </c>
      <c r="C562" s="4" t="s">
        <v>269</v>
      </c>
      <c r="D562" s="131" t="s">
        <v>270</v>
      </c>
      <c r="E562" s="116" t="s">
        <v>271</v>
      </c>
      <c r="F562" s="116" t="s">
        <v>213</v>
      </c>
      <c r="G562" s="462" t="s">
        <v>388</v>
      </c>
      <c r="H562" s="313" t="s">
        <v>123</v>
      </c>
      <c r="I562" s="463" t="s">
        <v>302</v>
      </c>
      <c r="J562" s="464" t="s">
        <v>468</v>
      </c>
      <c r="K562" s="116" t="s">
        <v>213</v>
      </c>
      <c r="L562" s="216" t="s">
        <v>469</v>
      </c>
      <c r="M562" s="216" t="s">
        <v>470</v>
      </c>
      <c r="N562" s="232" t="s">
        <v>471</v>
      </c>
      <c r="O562" s="258" t="s">
        <v>472</v>
      </c>
      <c r="P562" s="421" t="s">
        <v>440</v>
      </c>
      <c r="Q562" s="124" t="s">
        <v>221</v>
      </c>
      <c r="R562" s="125" t="s">
        <v>211</v>
      </c>
      <c r="S562" s="126" t="s">
        <v>222</v>
      </c>
      <c r="T562" s="124" t="s">
        <v>279</v>
      </c>
      <c r="U562" s="465"/>
      <c r="V562" s="111"/>
    </row>
    <row r="563" spans="1:22" x14ac:dyDescent="0.25">
      <c r="A563" s="7" t="s">
        <v>466</v>
      </c>
      <c r="B563" s="13" t="s">
        <v>30</v>
      </c>
      <c r="C563" s="4">
        <v>6</v>
      </c>
      <c r="D563" s="183">
        <v>6.25</v>
      </c>
      <c r="E563" s="143">
        <v>42121</v>
      </c>
      <c r="F563" s="128" t="s">
        <v>224</v>
      </c>
      <c r="G563" s="129">
        <v>0</v>
      </c>
      <c r="H563" s="130">
        <v>1</v>
      </c>
      <c r="I563" s="130">
        <v>-1</v>
      </c>
      <c r="J563" s="130">
        <v>2</v>
      </c>
      <c r="K563" s="9" t="s">
        <v>280</v>
      </c>
      <c r="L563" s="220">
        <v>0</v>
      </c>
      <c r="M563" s="4">
        <v>1</v>
      </c>
      <c r="N563" s="220">
        <v>1</v>
      </c>
      <c r="O563" s="220">
        <v>-2</v>
      </c>
      <c r="P563" s="220">
        <v>0</v>
      </c>
      <c r="Q563" s="134">
        <v>9</v>
      </c>
      <c r="R563" s="47">
        <v>2</v>
      </c>
      <c r="S563" s="135">
        <v>0.22222222222222221</v>
      </c>
      <c r="T563" s="229">
        <v>6.0277777777777777</v>
      </c>
      <c r="U563" s="465"/>
      <c r="V563" s="111"/>
    </row>
    <row r="564" spans="1:22" x14ac:dyDescent="0.25">
      <c r="A564" s="7" t="s">
        <v>29</v>
      </c>
      <c r="B564" s="13" t="s">
        <v>30</v>
      </c>
      <c r="C564" s="4" t="s">
        <v>269</v>
      </c>
      <c r="D564" s="131" t="s">
        <v>270</v>
      </c>
      <c r="E564" s="116" t="s">
        <v>271</v>
      </c>
      <c r="F564" s="116" t="s">
        <v>213</v>
      </c>
      <c r="G564" s="314" t="s">
        <v>472</v>
      </c>
      <c r="H564" s="466" t="s">
        <v>417</v>
      </c>
      <c r="I564" s="221" t="s">
        <v>473</v>
      </c>
      <c r="J564" s="216" t="s">
        <v>469</v>
      </c>
      <c r="K564" s="467" t="s">
        <v>468</v>
      </c>
      <c r="L564" s="116" t="s">
        <v>213</v>
      </c>
      <c r="M564" s="231" t="s">
        <v>474</v>
      </c>
      <c r="N564" s="279" t="s">
        <v>475</v>
      </c>
      <c r="O564" s="216" t="s">
        <v>476</v>
      </c>
      <c r="P564" s="165" t="s">
        <v>477</v>
      </c>
      <c r="Q564" s="124" t="s">
        <v>221</v>
      </c>
      <c r="R564" s="125" t="s">
        <v>211</v>
      </c>
      <c r="S564" s="126" t="s">
        <v>222</v>
      </c>
      <c r="T564" s="124" t="s">
        <v>279</v>
      </c>
      <c r="U564" s="468"/>
      <c r="V564" s="111"/>
    </row>
    <row r="565" spans="1:22" x14ac:dyDescent="0.25">
      <c r="A565" s="7" t="s">
        <v>466</v>
      </c>
      <c r="B565" s="13" t="s">
        <v>30</v>
      </c>
      <c r="C565" s="4">
        <v>6</v>
      </c>
      <c r="D565" s="4">
        <v>6.0277000000000003</v>
      </c>
      <c r="E565" s="143">
        <v>42121</v>
      </c>
      <c r="F565" s="9" t="s">
        <v>280</v>
      </c>
      <c r="G565" s="228">
        <v>-2</v>
      </c>
      <c r="H565" s="220">
        <v>0</v>
      </c>
      <c r="I565" s="220">
        <v>0</v>
      </c>
      <c r="J565" s="220">
        <v>0</v>
      </c>
      <c r="K565" s="220">
        <v>1</v>
      </c>
      <c r="L565" s="132" t="s">
        <v>345</v>
      </c>
      <c r="M565" s="4">
        <v>1</v>
      </c>
      <c r="N565" s="4">
        <v>0</v>
      </c>
      <c r="O565" s="4">
        <v>0</v>
      </c>
      <c r="P565" s="4">
        <v>1</v>
      </c>
      <c r="Q565" s="134">
        <v>9</v>
      </c>
      <c r="R565" s="47">
        <v>1</v>
      </c>
      <c r="S565" s="135">
        <v>0.1111111111111111</v>
      </c>
      <c r="T565" s="229">
        <v>5.9165888888888896</v>
      </c>
      <c r="U565" s="468"/>
      <c r="V565" s="111"/>
    </row>
    <row r="566" spans="1:22" x14ac:dyDescent="0.25">
      <c r="A566" s="7" t="s">
        <v>29</v>
      </c>
      <c r="B566" s="13" t="s">
        <v>30</v>
      </c>
      <c r="C566" s="4" t="s">
        <v>269</v>
      </c>
      <c r="D566" s="131" t="s">
        <v>270</v>
      </c>
      <c r="E566" s="116" t="s">
        <v>271</v>
      </c>
      <c r="F566" s="116" t="s">
        <v>213</v>
      </c>
      <c r="G566" s="469" t="s">
        <v>443</v>
      </c>
      <c r="H566" s="421" t="s">
        <v>445</v>
      </c>
      <c r="I566" s="279" t="s">
        <v>475</v>
      </c>
      <c r="J566" s="116" t="s">
        <v>295</v>
      </c>
      <c r="K566" s="470" t="s">
        <v>329</v>
      </c>
      <c r="L566" s="471" t="s">
        <v>478</v>
      </c>
      <c r="M566" s="286" t="s">
        <v>438</v>
      </c>
      <c r="N566" s="333" t="s">
        <v>479</v>
      </c>
      <c r="O566" s="116" t="s">
        <v>213</v>
      </c>
      <c r="P566" s="206" t="s">
        <v>316</v>
      </c>
      <c r="Q566" s="124" t="s">
        <v>221</v>
      </c>
      <c r="R566" s="125" t="s">
        <v>211</v>
      </c>
      <c r="S566" s="126" t="s">
        <v>222</v>
      </c>
      <c r="T566" s="124" t="s">
        <v>279</v>
      </c>
      <c r="U566" s="153"/>
      <c r="V566" s="153"/>
    </row>
    <row r="567" spans="1:22" x14ac:dyDescent="0.25">
      <c r="A567" s="7" t="s">
        <v>466</v>
      </c>
      <c r="B567" s="13" t="s">
        <v>30</v>
      </c>
      <c r="C567" s="47">
        <v>6</v>
      </c>
      <c r="D567" s="4">
        <v>5.9165000000000001</v>
      </c>
      <c r="E567" s="143">
        <v>42184</v>
      </c>
      <c r="F567" s="132" t="s">
        <v>345</v>
      </c>
      <c r="G567" s="133">
        <v>0</v>
      </c>
      <c r="H567" s="4">
        <v>0</v>
      </c>
      <c r="I567" s="4">
        <v>0</v>
      </c>
      <c r="J567" s="132" t="s">
        <v>436</v>
      </c>
      <c r="K567" s="47">
        <v>2</v>
      </c>
      <c r="L567" s="47">
        <v>0</v>
      </c>
      <c r="M567" s="47">
        <v>-1</v>
      </c>
      <c r="N567" s="47">
        <v>-1</v>
      </c>
      <c r="O567" s="132" t="s">
        <v>480</v>
      </c>
      <c r="P567" s="4">
        <v>0</v>
      </c>
      <c r="Q567" s="134">
        <v>8</v>
      </c>
      <c r="R567" s="47">
        <v>0</v>
      </c>
      <c r="S567" s="135">
        <v>0</v>
      </c>
      <c r="T567" s="407">
        <v>5.9165000000000001</v>
      </c>
      <c r="U567" s="153"/>
      <c r="V567" s="153"/>
    </row>
    <row r="568" spans="1:22" x14ac:dyDescent="0.25">
      <c r="A568" s="7" t="s">
        <v>29</v>
      </c>
      <c r="B568" s="13" t="s">
        <v>30</v>
      </c>
      <c r="C568" s="4" t="s">
        <v>269</v>
      </c>
      <c r="D568" s="131" t="s">
        <v>270</v>
      </c>
      <c r="E568" s="116" t="s">
        <v>271</v>
      </c>
      <c r="F568" s="116" t="s">
        <v>213</v>
      </c>
      <c r="G568" s="472" t="s">
        <v>456</v>
      </c>
      <c r="H568" s="303" t="s">
        <v>285</v>
      </c>
      <c r="I568" s="396" t="s">
        <v>314</v>
      </c>
      <c r="J568" s="473" t="s">
        <v>481</v>
      </c>
      <c r="K568" s="474" t="s">
        <v>456</v>
      </c>
      <c r="L568" s="464" t="s">
        <v>468</v>
      </c>
      <c r="M568" s="473" t="s">
        <v>481</v>
      </c>
      <c r="N568" s="396" t="s">
        <v>314</v>
      </c>
      <c r="O568" s="303" t="s">
        <v>285</v>
      </c>
      <c r="P568" s="9"/>
      <c r="Q568" s="124" t="s">
        <v>221</v>
      </c>
      <c r="R568" s="125" t="s">
        <v>211</v>
      </c>
      <c r="S568" s="126" t="s">
        <v>222</v>
      </c>
      <c r="T568" s="124" t="s">
        <v>279</v>
      </c>
      <c r="U568" s="153"/>
      <c r="V568" s="153"/>
    </row>
    <row r="569" spans="1:22" x14ac:dyDescent="0.25">
      <c r="A569" s="7" t="s">
        <v>466</v>
      </c>
      <c r="B569" s="13" t="s">
        <v>30</v>
      </c>
      <c r="C569" s="47">
        <v>6</v>
      </c>
      <c r="D569" s="183">
        <v>5.9165888888888896</v>
      </c>
      <c r="E569" s="143">
        <v>42367</v>
      </c>
      <c r="F569" s="132" t="s">
        <v>480</v>
      </c>
      <c r="G569" s="133">
        <v>-1</v>
      </c>
      <c r="H569" s="4">
        <v>-1</v>
      </c>
      <c r="I569" s="4">
        <v>1</v>
      </c>
      <c r="J569" s="4">
        <v>1</v>
      </c>
      <c r="K569" s="4">
        <v>-1</v>
      </c>
      <c r="L569" s="4">
        <v>0</v>
      </c>
      <c r="M569" s="4">
        <v>1</v>
      </c>
      <c r="N569" s="4">
        <v>1</v>
      </c>
      <c r="O569" s="4">
        <v>-1</v>
      </c>
      <c r="P569" s="9"/>
      <c r="Q569" s="134">
        <v>9</v>
      </c>
      <c r="R569" s="47">
        <v>0</v>
      </c>
      <c r="S569" s="135">
        <v>0</v>
      </c>
      <c r="T569" s="156">
        <v>5.9165888888888896</v>
      </c>
      <c r="U569" s="153"/>
      <c r="V569" s="153"/>
    </row>
    <row r="570" spans="1:22" x14ac:dyDescent="0.25">
      <c r="A570" s="7" t="s">
        <v>29</v>
      </c>
      <c r="B570" s="13" t="s">
        <v>30</v>
      </c>
      <c r="C570" s="4" t="s">
        <v>269</v>
      </c>
      <c r="D570" s="131" t="s">
        <v>270</v>
      </c>
      <c r="E570" s="116" t="s">
        <v>271</v>
      </c>
      <c r="F570" s="116" t="s">
        <v>213</v>
      </c>
      <c r="G570" s="147" t="s">
        <v>455</v>
      </c>
      <c r="H570" s="238" t="s">
        <v>482</v>
      </c>
      <c r="I570" s="474" t="s">
        <v>456</v>
      </c>
      <c r="J570" s="464" t="s">
        <v>483</v>
      </c>
      <c r="K570" s="149" t="s">
        <v>276</v>
      </c>
      <c r="L570" s="475" t="s">
        <v>484</v>
      </c>
      <c r="M570" s="396" t="s">
        <v>454</v>
      </c>
      <c r="N570" s="238" t="s">
        <v>482</v>
      </c>
      <c r="O570" s="475" t="s">
        <v>484</v>
      </c>
      <c r="P570" s="149" t="s">
        <v>276</v>
      </c>
      <c r="Q570" s="124" t="s">
        <v>221</v>
      </c>
      <c r="R570" s="125" t="s">
        <v>211</v>
      </c>
      <c r="S570" s="126" t="s">
        <v>222</v>
      </c>
      <c r="T570" s="124" t="s">
        <v>279</v>
      </c>
      <c r="U570" s="153"/>
      <c r="V570" s="153"/>
    </row>
    <row r="571" spans="1:22" x14ac:dyDescent="0.25">
      <c r="A571" s="7" t="s">
        <v>466</v>
      </c>
      <c r="B571" s="13" t="s">
        <v>30</v>
      </c>
      <c r="C571" s="47">
        <v>6</v>
      </c>
      <c r="D571" s="183">
        <v>5.9165888888888896</v>
      </c>
      <c r="E571" s="143">
        <v>42367</v>
      </c>
      <c r="F571" s="143" t="s">
        <v>354</v>
      </c>
      <c r="G571" s="133">
        <v>1</v>
      </c>
      <c r="H571" s="4">
        <v>-1</v>
      </c>
      <c r="I571" s="4">
        <v>-1</v>
      </c>
      <c r="J571" s="4">
        <v>1</v>
      </c>
      <c r="K571" s="4">
        <v>-1</v>
      </c>
      <c r="L571" s="4">
        <v>0</v>
      </c>
      <c r="M571" s="4">
        <v>0</v>
      </c>
      <c r="N571" s="4">
        <v>-1</v>
      </c>
      <c r="O571" s="4">
        <v>0</v>
      </c>
      <c r="P571" s="4">
        <v>-1</v>
      </c>
      <c r="Q571" s="134">
        <v>10</v>
      </c>
      <c r="R571" s="47">
        <v>-3</v>
      </c>
      <c r="S571" s="135">
        <v>-0.3</v>
      </c>
      <c r="T571" s="156">
        <v>6.2165888888888894</v>
      </c>
      <c r="U571" s="153"/>
      <c r="V571" s="153"/>
    </row>
    <row r="572" spans="1:22" x14ac:dyDescent="0.25">
      <c r="A572" s="7" t="s">
        <v>29</v>
      </c>
      <c r="B572" s="13" t="s">
        <v>30</v>
      </c>
      <c r="C572" s="4" t="s">
        <v>269</v>
      </c>
      <c r="D572" s="131" t="s">
        <v>270</v>
      </c>
      <c r="E572" s="116" t="s">
        <v>271</v>
      </c>
      <c r="F572" s="116" t="s">
        <v>213</v>
      </c>
      <c r="G572" s="476" t="s">
        <v>485</v>
      </c>
      <c r="H572" s="233" t="s">
        <v>455</v>
      </c>
      <c r="I572" s="464" t="s">
        <v>483</v>
      </c>
      <c r="J572" s="475" t="s">
        <v>486</v>
      </c>
      <c r="K572" s="131" t="s">
        <v>213</v>
      </c>
      <c r="L572" s="246" t="s">
        <v>251</v>
      </c>
      <c r="M572" s="166" t="s">
        <v>487</v>
      </c>
      <c r="N572" s="434" t="s">
        <v>285</v>
      </c>
      <c r="O572" s="167" t="s">
        <v>327</v>
      </c>
      <c r="P572" s="279" t="s">
        <v>403</v>
      </c>
      <c r="Q572" s="124" t="s">
        <v>221</v>
      </c>
      <c r="R572" s="125" t="s">
        <v>211</v>
      </c>
      <c r="S572" s="126" t="s">
        <v>222</v>
      </c>
      <c r="T572" s="124" t="s">
        <v>279</v>
      </c>
      <c r="U572" s="141"/>
      <c r="V572" s="141"/>
    </row>
    <row r="573" spans="1:22" x14ac:dyDescent="0.25">
      <c r="A573" s="7" t="s">
        <v>466</v>
      </c>
      <c r="B573" s="13" t="s">
        <v>30</v>
      </c>
      <c r="C573" s="47">
        <v>6</v>
      </c>
      <c r="D573" s="183">
        <v>6.2165888888888894</v>
      </c>
      <c r="E573" s="143">
        <v>42374</v>
      </c>
      <c r="F573" s="143" t="s">
        <v>354</v>
      </c>
      <c r="G573" s="133">
        <v>0</v>
      </c>
      <c r="H573" s="4">
        <v>1</v>
      </c>
      <c r="I573" s="4">
        <v>0</v>
      </c>
      <c r="J573" s="4">
        <v>0</v>
      </c>
      <c r="K573" s="132">
        <v>42476</v>
      </c>
      <c r="L573" s="4">
        <v>1</v>
      </c>
      <c r="M573" s="4">
        <v>-1</v>
      </c>
      <c r="N573" s="4">
        <v>-1</v>
      </c>
      <c r="O573" s="4">
        <v>0</v>
      </c>
      <c r="P573" s="4">
        <v>-1</v>
      </c>
      <c r="Q573" s="169">
        <v>9</v>
      </c>
      <c r="R573" s="47">
        <v>-1</v>
      </c>
      <c r="S573" s="135">
        <f>+R573/Q573</f>
        <v>-0.1111111111111111</v>
      </c>
      <c r="T573" s="144">
        <f>+D573-S573</f>
        <v>6.3277000000000001</v>
      </c>
      <c r="U573" s="170"/>
      <c r="V573" s="171"/>
    </row>
    <row r="574" spans="1:22" x14ac:dyDescent="0.25">
      <c r="A574" s="7" t="s">
        <v>29</v>
      </c>
      <c r="B574" s="13" t="s">
        <v>30</v>
      </c>
      <c r="C574" s="4" t="s">
        <v>269</v>
      </c>
      <c r="D574" s="131" t="s">
        <v>270</v>
      </c>
      <c r="E574" s="116" t="s">
        <v>271</v>
      </c>
      <c r="F574" s="116" t="s">
        <v>213</v>
      </c>
      <c r="G574" s="364" t="s">
        <v>294</v>
      </c>
      <c r="H574" s="387" t="s">
        <v>120</v>
      </c>
      <c r="I574" s="139" t="s">
        <v>488</v>
      </c>
      <c r="J574" s="447" t="s">
        <v>245</v>
      </c>
      <c r="K574" s="457" t="s">
        <v>273</v>
      </c>
      <c r="L574" s="232" t="s">
        <v>403</v>
      </c>
      <c r="M574" s="328" t="s">
        <v>273</v>
      </c>
      <c r="N574" s="387" t="s">
        <v>120</v>
      </c>
      <c r="O574" s="240" t="s">
        <v>463</v>
      </c>
      <c r="P574" s="242" t="s">
        <v>116</v>
      </c>
      <c r="Q574" s="124" t="s">
        <v>221</v>
      </c>
      <c r="R574" s="125" t="s">
        <v>211</v>
      </c>
      <c r="S574" s="126" t="s">
        <v>222</v>
      </c>
      <c r="T574" s="124" t="s">
        <v>279</v>
      </c>
      <c r="U574" s="141"/>
      <c r="V574" s="141"/>
    </row>
    <row r="575" spans="1:22" x14ac:dyDescent="0.25">
      <c r="A575" s="7" t="s">
        <v>466</v>
      </c>
      <c r="B575" s="13" t="s">
        <v>30</v>
      </c>
      <c r="C575" s="427">
        <v>6</v>
      </c>
      <c r="D575" s="183">
        <f>+T573</f>
        <v>6.3277000000000001</v>
      </c>
      <c r="E575" s="132">
        <v>42476</v>
      </c>
      <c r="F575" s="187" t="s">
        <v>464</v>
      </c>
      <c r="G575" s="4">
        <v>0</v>
      </c>
      <c r="H575" s="4">
        <v>1</v>
      </c>
      <c r="I575" s="4">
        <v>0</v>
      </c>
      <c r="J575" s="4">
        <v>0</v>
      </c>
      <c r="K575" s="4">
        <v>1</v>
      </c>
      <c r="L575" s="4">
        <v>1</v>
      </c>
      <c r="M575" s="4">
        <v>-1</v>
      </c>
      <c r="N575" s="4">
        <v>1</v>
      </c>
      <c r="O575" s="4">
        <v>0</v>
      </c>
      <c r="P575" s="4">
        <v>-2</v>
      </c>
      <c r="Q575" s="169">
        <v>10</v>
      </c>
      <c r="R575" s="47">
        <v>1</v>
      </c>
      <c r="S575" s="135">
        <f>+R575/Q575</f>
        <v>0.1</v>
      </c>
      <c r="T575" s="144">
        <f>+D575-S575</f>
        <v>6.2277000000000005</v>
      </c>
      <c r="U575" s="170"/>
      <c r="V575" s="171"/>
    </row>
    <row r="576" spans="1:22" x14ac:dyDescent="0.25">
      <c r="A576" s="7" t="s">
        <v>29</v>
      </c>
      <c r="B576" s="13" t="s">
        <v>30</v>
      </c>
      <c r="C576" s="4" t="s">
        <v>269</v>
      </c>
      <c r="D576" s="131" t="s">
        <v>270</v>
      </c>
      <c r="E576" s="116" t="s">
        <v>271</v>
      </c>
      <c r="F576" s="116" t="s">
        <v>213</v>
      </c>
      <c r="G576" s="246" t="s">
        <v>245</v>
      </c>
      <c r="H576" s="116" t="s">
        <v>295</v>
      </c>
      <c r="I576" s="477" t="s">
        <v>489</v>
      </c>
      <c r="J576" s="413" t="s">
        <v>251</v>
      </c>
      <c r="K576" s="478" t="s">
        <v>277</v>
      </c>
      <c r="L576" s="454" t="s">
        <v>120</v>
      </c>
      <c r="M576" s="454" t="s">
        <v>120</v>
      </c>
      <c r="N576" s="149" t="s">
        <v>389</v>
      </c>
      <c r="O576" s="479" t="s">
        <v>274</v>
      </c>
      <c r="P576" s="238" t="s">
        <v>333</v>
      </c>
      <c r="Q576" s="305" t="s">
        <v>221</v>
      </c>
      <c r="R576" s="7" t="s">
        <v>211</v>
      </c>
      <c r="S576" s="306" t="s">
        <v>222</v>
      </c>
      <c r="T576" s="124" t="s">
        <v>279</v>
      </c>
      <c r="U576" s="141" t="s">
        <v>230</v>
      </c>
      <c r="V576" s="141" t="s">
        <v>231</v>
      </c>
    </row>
    <row r="577" spans="1:22" x14ac:dyDescent="0.25">
      <c r="A577" s="7" t="s">
        <v>29</v>
      </c>
      <c r="B577" s="13" t="s">
        <v>30</v>
      </c>
      <c r="C577" s="4">
        <v>6</v>
      </c>
      <c r="D577" s="183">
        <f>+T575</f>
        <v>6.2277000000000005</v>
      </c>
      <c r="E577" s="203">
        <v>42492</v>
      </c>
      <c r="F577" s="187" t="s">
        <v>464</v>
      </c>
      <c r="G577" s="4">
        <v>0</v>
      </c>
      <c r="H577" s="143" t="s">
        <v>330</v>
      </c>
      <c r="I577" s="4">
        <v>-1</v>
      </c>
      <c r="J577" s="4">
        <v>1</v>
      </c>
      <c r="K577" s="4">
        <v>0</v>
      </c>
      <c r="L577" s="4">
        <v>1</v>
      </c>
      <c r="M577" s="4">
        <v>1</v>
      </c>
      <c r="N577" s="4">
        <v>0</v>
      </c>
      <c r="O577" s="4">
        <v>1</v>
      </c>
      <c r="P577" s="4">
        <v>0</v>
      </c>
      <c r="Q577" s="307">
        <v>9</v>
      </c>
      <c r="R577" s="45">
        <v>3</v>
      </c>
      <c r="S577" s="308">
        <f>+R577/Q577</f>
        <v>0.33333333333333331</v>
      </c>
      <c r="T577" s="416">
        <f>+D577-S577</f>
        <v>5.8943666666666674</v>
      </c>
      <c r="U577" s="170">
        <v>6.25</v>
      </c>
      <c r="V577" s="171">
        <f>+U577-T577</f>
        <v>0.35563333333333258</v>
      </c>
    </row>
    <row r="578" spans="1:22" x14ac:dyDescent="0.25">
      <c r="A578" s="10" t="s">
        <v>317</v>
      </c>
      <c r="B578" s="13" t="s">
        <v>723</v>
      </c>
      <c r="C578" s="4" t="s">
        <v>269</v>
      </c>
      <c r="D578" s="131" t="s">
        <v>270</v>
      </c>
      <c r="E578" s="116" t="s">
        <v>271</v>
      </c>
      <c r="F578" s="116" t="s">
        <v>213</v>
      </c>
      <c r="G578" s="511" t="s">
        <v>119</v>
      </c>
      <c r="H578" s="258" t="s">
        <v>360</v>
      </c>
      <c r="I578" s="221" t="s">
        <v>300</v>
      </c>
      <c r="J578" s="116" t="s">
        <v>295</v>
      </c>
      <c r="K578" s="174" t="s">
        <v>143</v>
      </c>
      <c r="L578" s="242" t="s">
        <v>139</v>
      </c>
      <c r="M578" s="174" t="s">
        <v>298</v>
      </c>
      <c r="N578" s="353" t="s">
        <v>136</v>
      </c>
      <c r="O578" s="174" t="s">
        <v>360</v>
      </c>
      <c r="P578" s="240" t="s">
        <v>144</v>
      </c>
      <c r="Q578" s="124" t="s">
        <v>221</v>
      </c>
      <c r="R578" s="125" t="s">
        <v>211</v>
      </c>
      <c r="S578" s="126" t="s">
        <v>222</v>
      </c>
      <c r="T578" s="124" t="s">
        <v>279</v>
      </c>
      <c r="U578" s="153"/>
      <c r="V578" s="153"/>
    </row>
    <row r="579" spans="1:22" x14ac:dyDescent="0.25">
      <c r="A579" s="10" t="s">
        <v>724</v>
      </c>
      <c r="B579" s="13" t="s">
        <v>723</v>
      </c>
      <c r="C579" s="4">
        <v>8</v>
      </c>
      <c r="D579" s="4"/>
      <c r="E579" s="9"/>
      <c r="F579" s="260">
        <v>42042</v>
      </c>
      <c r="G579" s="133">
        <v>0</v>
      </c>
      <c r="H579" s="4">
        <v>-1</v>
      </c>
      <c r="I579" s="4">
        <v>1</v>
      </c>
      <c r="J579" s="143" t="s">
        <v>297</v>
      </c>
      <c r="K579" s="4">
        <v>0</v>
      </c>
      <c r="L579" s="4">
        <v>-2</v>
      </c>
      <c r="M579" s="4">
        <v>-1</v>
      </c>
      <c r="N579" s="228">
        <v>-1</v>
      </c>
      <c r="O579" s="4">
        <v>-1</v>
      </c>
      <c r="P579" s="4">
        <v>2</v>
      </c>
      <c r="Q579" s="134">
        <v>9</v>
      </c>
      <c r="R579" s="47">
        <v>-2</v>
      </c>
      <c r="S579" s="135">
        <v>-0.22222222222222221</v>
      </c>
      <c r="T579" s="144">
        <v>8.2222222222222214</v>
      </c>
      <c r="U579" s="145"/>
      <c r="V579" s="721"/>
    </row>
    <row r="580" spans="1:22" x14ac:dyDescent="0.25">
      <c r="A580" s="10" t="s">
        <v>317</v>
      </c>
      <c r="B580" s="13" t="s">
        <v>723</v>
      </c>
      <c r="C580" s="4" t="s">
        <v>269</v>
      </c>
      <c r="D580" s="131" t="s">
        <v>270</v>
      </c>
      <c r="E580" s="116" t="s">
        <v>271</v>
      </c>
      <c r="F580" s="116" t="s">
        <v>213</v>
      </c>
      <c r="G580" s="353" t="s">
        <v>143</v>
      </c>
      <c r="Q580" s="124" t="s">
        <v>221</v>
      </c>
      <c r="R580" s="125" t="s">
        <v>211</v>
      </c>
      <c r="S580" s="126" t="s">
        <v>222</v>
      </c>
      <c r="T580" s="124" t="s">
        <v>279</v>
      </c>
      <c r="U580" s="153" t="s">
        <v>230</v>
      </c>
      <c r="V580" s="153" t="s">
        <v>231</v>
      </c>
    </row>
    <row r="581" spans="1:22" x14ac:dyDescent="0.25">
      <c r="A581" s="10" t="s">
        <v>317</v>
      </c>
      <c r="B581" s="13" t="s">
        <v>723</v>
      </c>
      <c r="C581" s="249">
        <v>8</v>
      </c>
      <c r="D581" s="142">
        <v>8.2222222222222214</v>
      </c>
      <c r="E581" s="9"/>
      <c r="F581" s="143" t="s">
        <v>297</v>
      </c>
      <c r="G581" s="133">
        <v>0</v>
      </c>
      <c r="Q581" s="134">
        <v>1</v>
      </c>
      <c r="R581" s="47">
        <v>0</v>
      </c>
      <c r="S581" s="135">
        <v>0</v>
      </c>
      <c r="T581" s="144">
        <v>8.2222222222222214</v>
      </c>
      <c r="U581" s="145">
        <v>8.2222000000000008</v>
      </c>
      <c r="V581" s="171">
        <v>-2.2222222220591448E-5</v>
      </c>
    </row>
    <row r="582" spans="1:22" x14ac:dyDescent="0.25">
      <c r="A582" s="10" t="s">
        <v>360</v>
      </c>
      <c r="B582" s="13" t="s">
        <v>725</v>
      </c>
      <c r="C582" s="4" t="s">
        <v>269</v>
      </c>
      <c r="D582" s="131" t="s">
        <v>270</v>
      </c>
      <c r="E582" s="116" t="s">
        <v>271</v>
      </c>
      <c r="F582" s="116" t="s">
        <v>213</v>
      </c>
      <c r="G582" s="314" t="s">
        <v>274</v>
      </c>
      <c r="H582" s="221" t="s">
        <v>317</v>
      </c>
      <c r="I582" s="258" t="s">
        <v>137</v>
      </c>
      <c r="J582" s="116" t="s">
        <v>295</v>
      </c>
      <c r="K582" s="240" t="s">
        <v>277</v>
      </c>
      <c r="L582" s="174" t="s">
        <v>251</v>
      </c>
      <c r="M582" s="174" t="s">
        <v>143</v>
      </c>
      <c r="N582" s="252" t="s">
        <v>144</v>
      </c>
      <c r="O582" s="174" t="s">
        <v>137</v>
      </c>
      <c r="P582" s="246" t="s">
        <v>317</v>
      </c>
      <c r="Q582" s="124" t="s">
        <v>221</v>
      </c>
      <c r="R582" s="125" t="s">
        <v>211</v>
      </c>
      <c r="S582" s="126" t="s">
        <v>222</v>
      </c>
      <c r="T582" s="124" t="s">
        <v>279</v>
      </c>
      <c r="U582" s="153"/>
      <c r="V582" s="153"/>
    </row>
    <row r="583" spans="1:22" x14ac:dyDescent="0.25">
      <c r="A583" s="10" t="s">
        <v>726</v>
      </c>
      <c r="B583" s="13" t="s">
        <v>725</v>
      </c>
      <c r="C583" s="4">
        <v>8</v>
      </c>
      <c r="D583" s="4"/>
      <c r="E583" s="9"/>
      <c r="F583" s="260">
        <v>42042</v>
      </c>
      <c r="G583" s="133">
        <v>0</v>
      </c>
      <c r="H583" s="4">
        <v>1</v>
      </c>
      <c r="I583" s="4">
        <v>0</v>
      </c>
      <c r="J583" s="143" t="s">
        <v>297</v>
      </c>
      <c r="K583" s="4">
        <v>0</v>
      </c>
      <c r="L583" s="4">
        <v>-1</v>
      </c>
      <c r="M583" s="4">
        <v>0</v>
      </c>
      <c r="N583" s="253">
        <v>0</v>
      </c>
      <c r="O583" s="4">
        <v>-1</v>
      </c>
      <c r="P583" s="4">
        <v>1</v>
      </c>
      <c r="Q583" s="134">
        <v>9</v>
      </c>
      <c r="R583" s="47">
        <v>0</v>
      </c>
      <c r="S583" s="135">
        <v>0</v>
      </c>
      <c r="T583" s="144">
        <v>8</v>
      </c>
      <c r="U583" s="145"/>
      <c r="V583" s="721"/>
    </row>
    <row r="584" spans="1:22" x14ac:dyDescent="0.25">
      <c r="A584" s="10" t="s">
        <v>360</v>
      </c>
      <c r="B584" s="13" t="s">
        <v>725</v>
      </c>
      <c r="C584" s="4" t="s">
        <v>269</v>
      </c>
      <c r="D584" s="131" t="s">
        <v>270</v>
      </c>
      <c r="E584" s="116" t="s">
        <v>271</v>
      </c>
      <c r="F584" s="116" t="s">
        <v>213</v>
      </c>
      <c r="G584" s="353" t="s">
        <v>143</v>
      </c>
      <c r="Q584" s="124" t="s">
        <v>221</v>
      </c>
      <c r="R584" s="125" t="s">
        <v>211</v>
      </c>
      <c r="S584" s="126" t="s">
        <v>222</v>
      </c>
      <c r="T584" s="124" t="s">
        <v>279</v>
      </c>
      <c r="U584" s="153" t="s">
        <v>230</v>
      </c>
      <c r="V584" s="153" t="s">
        <v>231</v>
      </c>
    </row>
    <row r="585" spans="1:22" x14ac:dyDescent="0.25">
      <c r="A585" s="10" t="s">
        <v>360</v>
      </c>
      <c r="B585" s="13" t="s">
        <v>725</v>
      </c>
      <c r="C585" s="249">
        <v>8</v>
      </c>
      <c r="D585" s="142">
        <v>8</v>
      </c>
      <c r="E585" s="9"/>
      <c r="F585" s="143" t="s">
        <v>297</v>
      </c>
      <c r="G585" s="133">
        <v>0</v>
      </c>
      <c r="Q585" s="134">
        <v>1</v>
      </c>
      <c r="R585" s="47">
        <v>0</v>
      </c>
      <c r="S585" s="135">
        <v>0</v>
      </c>
      <c r="T585" s="144">
        <v>8</v>
      </c>
      <c r="U585" s="145">
        <v>8</v>
      </c>
      <c r="V585" s="171">
        <v>0</v>
      </c>
    </row>
    <row r="586" spans="1:22" x14ac:dyDescent="0.25">
      <c r="A586" s="10" t="s">
        <v>727</v>
      </c>
      <c r="B586" s="11" t="s">
        <v>728</v>
      </c>
      <c r="C586" s="4" t="s">
        <v>269</v>
      </c>
      <c r="D586" s="131" t="s">
        <v>270</v>
      </c>
      <c r="E586" s="116" t="s">
        <v>271</v>
      </c>
      <c r="F586" s="116" t="s">
        <v>213</v>
      </c>
      <c r="G586" s="754" t="s">
        <v>574</v>
      </c>
      <c r="H586" s="265" t="s">
        <v>216</v>
      </c>
      <c r="I586" s="116" t="s">
        <v>213</v>
      </c>
      <c r="J586" s="463" t="s">
        <v>557</v>
      </c>
      <c r="K586" s="212" t="s">
        <v>312</v>
      </c>
      <c r="L586" s="116" t="s">
        <v>213</v>
      </c>
      <c r="M586" s="528" t="s">
        <v>228</v>
      </c>
      <c r="N586" s="527" t="s">
        <v>729</v>
      </c>
      <c r="O586" s="214" t="s">
        <v>327</v>
      </c>
      <c r="Q586" s="124" t="s">
        <v>221</v>
      </c>
      <c r="R586" s="125" t="s">
        <v>211</v>
      </c>
      <c r="S586" s="126" t="s">
        <v>222</v>
      </c>
      <c r="T586" s="124" t="s">
        <v>279</v>
      </c>
      <c r="U586" s="272"/>
      <c r="V586" s="272"/>
    </row>
    <row r="587" spans="1:22" x14ac:dyDescent="0.25">
      <c r="A587" s="10" t="s">
        <v>727</v>
      </c>
      <c r="B587" s="11" t="s">
        <v>728</v>
      </c>
      <c r="C587" s="250">
        <v>7</v>
      </c>
      <c r="D587" s="4">
        <v>171</v>
      </c>
      <c r="E587" s="132">
        <v>41983</v>
      </c>
      <c r="F587" s="203">
        <v>41663</v>
      </c>
      <c r="G587" s="515">
        <v>-1</v>
      </c>
      <c r="H587" s="134">
        <v>1</v>
      </c>
      <c r="I587" s="203">
        <v>42035</v>
      </c>
      <c r="J587" s="134">
        <v>0</v>
      </c>
      <c r="K587" s="134">
        <v>-2</v>
      </c>
      <c r="L587" s="218">
        <v>42161</v>
      </c>
      <c r="M587" s="4">
        <v>0</v>
      </c>
      <c r="N587" s="4">
        <v>0</v>
      </c>
      <c r="O587" s="4">
        <v>-1</v>
      </c>
      <c r="Q587" s="134">
        <v>7</v>
      </c>
      <c r="R587" s="47">
        <v>-3</v>
      </c>
      <c r="S587" s="135">
        <v>-0.42857142857142855</v>
      </c>
      <c r="T587" s="136">
        <v>7.4285714285714288</v>
      </c>
      <c r="U587" s="372"/>
      <c r="V587" s="372"/>
    </row>
    <row r="588" spans="1:22" x14ac:dyDescent="0.25">
      <c r="A588" s="10" t="s">
        <v>727</v>
      </c>
      <c r="B588" s="11" t="s">
        <v>730</v>
      </c>
      <c r="C588" s="4" t="s">
        <v>269</v>
      </c>
      <c r="D588" s="131" t="s">
        <v>270</v>
      </c>
      <c r="E588" s="116" t="s">
        <v>271</v>
      </c>
      <c r="F588" s="116" t="s">
        <v>213</v>
      </c>
      <c r="G588" s="334" t="s">
        <v>350</v>
      </c>
      <c r="H588" s="166" t="s">
        <v>647</v>
      </c>
      <c r="I588" s="240" t="s">
        <v>348</v>
      </c>
      <c r="J588" s="491" t="s">
        <v>396</v>
      </c>
      <c r="K588" s="447" t="s">
        <v>350</v>
      </c>
      <c r="L588" s="166" t="s">
        <v>647</v>
      </c>
      <c r="M588" s="240" t="s">
        <v>348</v>
      </c>
      <c r="N588" s="491" t="s">
        <v>396</v>
      </c>
      <c r="Q588" s="124" t="s">
        <v>221</v>
      </c>
      <c r="R588" s="125" t="s">
        <v>211</v>
      </c>
      <c r="S588" s="126" t="s">
        <v>222</v>
      </c>
      <c r="T588" s="124" t="s">
        <v>279</v>
      </c>
      <c r="U588" s="141" t="s">
        <v>230</v>
      </c>
      <c r="V588" s="141" t="s">
        <v>231</v>
      </c>
    </row>
    <row r="589" spans="1:22" x14ac:dyDescent="0.25">
      <c r="A589" s="10" t="s">
        <v>727</v>
      </c>
      <c r="B589" s="11" t="s">
        <v>730</v>
      </c>
      <c r="C589" s="427">
        <v>7</v>
      </c>
      <c r="D589" s="183">
        <v>7.4285714285714288</v>
      </c>
      <c r="E589" s="287">
        <v>42161</v>
      </c>
      <c r="F589" s="132" t="s">
        <v>345</v>
      </c>
      <c r="G589" s="133">
        <v>0</v>
      </c>
      <c r="H589" s="4">
        <v>-3</v>
      </c>
      <c r="I589" s="4">
        <v>0</v>
      </c>
      <c r="J589" s="4">
        <v>1</v>
      </c>
      <c r="K589" s="4">
        <v>0</v>
      </c>
      <c r="L589" s="4">
        <v>-3</v>
      </c>
      <c r="M589" s="4">
        <v>0</v>
      </c>
      <c r="N589" s="4">
        <v>1</v>
      </c>
      <c r="Q589" s="134">
        <v>7</v>
      </c>
      <c r="R589" s="47">
        <v>-4</v>
      </c>
      <c r="S589" s="135">
        <v>-0.5714285714285714</v>
      </c>
      <c r="T589" s="156">
        <v>7.5714285714285712</v>
      </c>
      <c r="U589" s="170">
        <v>7.4286000000000003</v>
      </c>
      <c r="V589" s="171">
        <v>-0.14282857142857086</v>
      </c>
    </row>
    <row r="590" spans="1:22" x14ac:dyDescent="0.25">
      <c r="A590" s="21" t="s">
        <v>731</v>
      </c>
      <c r="B590" s="13" t="s">
        <v>732</v>
      </c>
      <c r="C590" s="4" t="s">
        <v>269</v>
      </c>
      <c r="D590" s="131" t="s">
        <v>270</v>
      </c>
      <c r="E590" s="116" t="s">
        <v>271</v>
      </c>
      <c r="F590" s="116" t="s">
        <v>213</v>
      </c>
      <c r="G590" s="623" t="s">
        <v>733</v>
      </c>
      <c r="H590" s="619" t="s">
        <v>691</v>
      </c>
      <c r="I590" s="729" t="s">
        <v>478</v>
      </c>
      <c r="Q590" s="124" t="s">
        <v>221</v>
      </c>
      <c r="R590" s="125" t="s">
        <v>211</v>
      </c>
      <c r="S590" s="126" t="s">
        <v>222</v>
      </c>
      <c r="T590" s="124" t="s">
        <v>279</v>
      </c>
      <c r="U590" s="153" t="s">
        <v>230</v>
      </c>
      <c r="V590" s="153" t="s">
        <v>231</v>
      </c>
    </row>
    <row r="591" spans="1:22" x14ac:dyDescent="0.25">
      <c r="A591" s="21" t="s">
        <v>731</v>
      </c>
      <c r="B591" s="13" t="s">
        <v>732</v>
      </c>
      <c r="C591" s="4">
        <v>4</v>
      </c>
      <c r="D591" s="4"/>
      <c r="E591" s="9"/>
      <c r="F591" s="132" t="s">
        <v>436</v>
      </c>
      <c r="G591" s="273">
        <v>0</v>
      </c>
      <c r="H591" s="47">
        <v>0</v>
      </c>
      <c r="I591" s="47">
        <v>1</v>
      </c>
      <c r="Q591" s="134">
        <v>3</v>
      </c>
      <c r="R591" s="47">
        <v>1</v>
      </c>
      <c r="S591" s="135">
        <v>0.33333333333333331</v>
      </c>
      <c r="T591" s="593">
        <v>3.6666666666666665</v>
      </c>
      <c r="U591" s="423">
        <v>4</v>
      </c>
      <c r="V591" s="594">
        <v>0.33333333333333348</v>
      </c>
    </row>
    <row r="592" spans="1:22" x14ac:dyDescent="0.25">
      <c r="A592" s="755" t="s">
        <v>734</v>
      </c>
      <c r="B592" s="11" t="s">
        <v>735</v>
      </c>
      <c r="C592" s="4" t="s">
        <v>269</v>
      </c>
      <c r="D592" s="131" t="s">
        <v>270</v>
      </c>
      <c r="E592" s="116" t="s">
        <v>271</v>
      </c>
      <c r="F592" s="116" t="s">
        <v>213</v>
      </c>
      <c r="G592" s="410" t="s">
        <v>590</v>
      </c>
      <c r="H592" s="242" t="s">
        <v>292</v>
      </c>
      <c r="I592" s="242" t="s">
        <v>361</v>
      </c>
      <c r="J592" s="242" t="s">
        <v>291</v>
      </c>
      <c r="Q592" s="124" t="s">
        <v>221</v>
      </c>
      <c r="R592" s="125" t="s">
        <v>211</v>
      </c>
      <c r="S592" s="126" t="s">
        <v>222</v>
      </c>
      <c r="T592" s="124" t="s">
        <v>279</v>
      </c>
      <c r="U592" s="153" t="s">
        <v>230</v>
      </c>
      <c r="V592" s="153" t="s">
        <v>231</v>
      </c>
    </row>
    <row r="593" spans="1:22" x14ac:dyDescent="0.25">
      <c r="A593" s="755" t="s">
        <v>734</v>
      </c>
      <c r="B593" s="11" t="s">
        <v>735</v>
      </c>
      <c r="C593" s="4">
        <v>9</v>
      </c>
      <c r="D593" s="4"/>
      <c r="E593" s="9"/>
      <c r="F593" s="116" t="s">
        <v>561</v>
      </c>
      <c r="G593" s="133">
        <v>0</v>
      </c>
      <c r="H593" s="4">
        <v>0</v>
      </c>
      <c r="I593" s="4">
        <v>0</v>
      </c>
      <c r="J593" s="4">
        <v>0</v>
      </c>
      <c r="Q593" s="134">
        <v>4</v>
      </c>
      <c r="R593" s="47">
        <v>0</v>
      </c>
      <c r="S593" s="135">
        <v>0</v>
      </c>
      <c r="T593" s="593">
        <v>9</v>
      </c>
      <c r="U593" s="423">
        <v>9</v>
      </c>
      <c r="V593" s="146">
        <v>0</v>
      </c>
    </row>
    <row r="594" spans="1:22" x14ac:dyDescent="0.25">
      <c r="A594" s="506" t="s">
        <v>736</v>
      </c>
      <c r="B594" s="13" t="s">
        <v>708</v>
      </c>
      <c r="C594" s="4" t="s">
        <v>269</v>
      </c>
      <c r="D594" s="131" t="s">
        <v>270</v>
      </c>
      <c r="E594" s="116" t="s">
        <v>271</v>
      </c>
      <c r="F594" s="116" t="s">
        <v>213</v>
      </c>
      <c r="G594" s="204" t="s">
        <v>263</v>
      </c>
      <c r="H594" s="201" t="s">
        <v>66</v>
      </c>
      <c r="I594" s="201" t="s">
        <v>264</v>
      </c>
      <c r="J594" s="201" t="s">
        <v>262</v>
      </c>
      <c r="K594" s="201" t="s">
        <v>71</v>
      </c>
      <c r="L594" s="695" t="s">
        <v>264</v>
      </c>
      <c r="M594" s="201" t="s">
        <v>71</v>
      </c>
      <c r="N594" s="324" t="s">
        <v>262</v>
      </c>
      <c r="O594" s="233" t="s">
        <v>263</v>
      </c>
      <c r="P594" s="204" t="s">
        <v>268</v>
      </c>
      <c r="Q594" s="124" t="s">
        <v>221</v>
      </c>
      <c r="R594" s="125" t="s">
        <v>211</v>
      </c>
      <c r="S594" s="126" t="s">
        <v>222</v>
      </c>
      <c r="T594" s="124" t="s">
        <v>279</v>
      </c>
      <c r="U594" s="153" t="s">
        <v>230</v>
      </c>
      <c r="V594" s="153" t="s">
        <v>231</v>
      </c>
    </row>
    <row r="595" spans="1:22" x14ac:dyDescent="0.25">
      <c r="A595" s="506" t="s">
        <v>736</v>
      </c>
      <c r="B595" s="13" t="s">
        <v>708</v>
      </c>
      <c r="C595" s="4">
        <v>7</v>
      </c>
      <c r="D595" s="4"/>
      <c r="E595" s="4"/>
      <c r="F595" s="187" t="s">
        <v>261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134">
        <v>10</v>
      </c>
      <c r="R595" s="47">
        <v>0</v>
      </c>
      <c r="S595" s="135">
        <f>+R595/Q595</f>
        <v>0</v>
      </c>
      <c r="T595" s="144">
        <f>+C595-S595</f>
        <v>7</v>
      </c>
      <c r="U595" s="145">
        <v>7</v>
      </c>
      <c r="V595" s="171">
        <f>+U595-T595</f>
        <v>0</v>
      </c>
    </row>
    <row r="596" spans="1:22" x14ac:dyDescent="0.25">
      <c r="A596" s="755" t="s">
        <v>737</v>
      </c>
      <c r="B596" s="13" t="s">
        <v>738</v>
      </c>
      <c r="C596" s="4" t="s">
        <v>269</v>
      </c>
      <c r="D596" s="131" t="s">
        <v>270</v>
      </c>
      <c r="E596" s="116" t="s">
        <v>271</v>
      </c>
      <c r="F596" s="116" t="s">
        <v>213</v>
      </c>
      <c r="G596" s="139" t="s">
        <v>322</v>
      </c>
      <c r="H596" s="222" t="s">
        <v>323</v>
      </c>
      <c r="I596" s="540" t="s">
        <v>309</v>
      </c>
      <c r="J596" s="689" t="s">
        <v>247</v>
      </c>
      <c r="K596" s="291" t="s">
        <v>136</v>
      </c>
      <c r="L596" s="139" t="s">
        <v>266</v>
      </c>
      <c r="M596" s="123" t="s">
        <v>247</v>
      </c>
      <c r="N596" s="290" t="s">
        <v>325</v>
      </c>
      <c r="O596" s="139" t="s">
        <v>309</v>
      </c>
      <c r="Q596" s="124" t="s">
        <v>221</v>
      </c>
      <c r="R596" s="125" t="s">
        <v>211</v>
      </c>
      <c r="S596" s="126" t="s">
        <v>222</v>
      </c>
      <c r="T596" s="124" t="s">
        <v>279</v>
      </c>
      <c r="U596" s="153"/>
      <c r="V596" s="153"/>
    </row>
    <row r="597" spans="1:22" x14ac:dyDescent="0.25">
      <c r="A597" s="755" t="s">
        <v>737</v>
      </c>
      <c r="B597" s="13" t="s">
        <v>738</v>
      </c>
      <c r="C597" s="4">
        <v>6</v>
      </c>
      <c r="D597" s="4"/>
      <c r="E597" s="4"/>
      <c r="F597" s="132" t="s">
        <v>226</v>
      </c>
      <c r="G597" s="4">
        <v>0</v>
      </c>
      <c r="H597" s="4">
        <v>0</v>
      </c>
      <c r="I597" s="133">
        <v>0</v>
      </c>
      <c r="J597" s="458">
        <v>0</v>
      </c>
      <c r="K597" s="4">
        <v>1</v>
      </c>
      <c r="L597" s="4">
        <v>0</v>
      </c>
      <c r="M597" s="133">
        <v>0</v>
      </c>
      <c r="N597" s="4">
        <v>-2</v>
      </c>
      <c r="O597" s="4">
        <v>0</v>
      </c>
      <c r="Q597" s="134">
        <v>9</v>
      </c>
      <c r="R597" s="47">
        <v>-1</v>
      </c>
      <c r="S597" s="135">
        <v>-0.1111111111111111</v>
      </c>
      <c r="T597" s="144">
        <v>6.1111111111111107</v>
      </c>
      <c r="U597" s="145"/>
      <c r="V597" s="146"/>
    </row>
    <row r="598" spans="1:22" x14ac:dyDescent="0.25">
      <c r="A598" s="755" t="s">
        <v>737</v>
      </c>
      <c r="B598" s="13" t="s">
        <v>738</v>
      </c>
      <c r="C598" s="4" t="s">
        <v>269</v>
      </c>
      <c r="D598" s="131" t="s">
        <v>270</v>
      </c>
      <c r="E598" s="116" t="s">
        <v>271</v>
      </c>
      <c r="F598" s="116" t="s">
        <v>213</v>
      </c>
      <c r="G598" s="756" t="str">
        <f>+'[2]Input sheet'!$B$12</f>
        <v>Steyn S</v>
      </c>
      <c r="H598" s="757" t="str">
        <f>+'[2]Input sheet'!$B$11</f>
        <v>Harris R</v>
      </c>
      <c r="I598" s="758" t="s">
        <v>429</v>
      </c>
      <c r="J598" s="759" t="s">
        <v>138</v>
      </c>
      <c r="K598" s="204" t="s">
        <v>124</v>
      </c>
      <c r="L598" s="313" t="s">
        <v>429</v>
      </c>
      <c r="M598" s="323" t="s">
        <v>362</v>
      </c>
      <c r="N598" s="246" t="s">
        <v>136</v>
      </c>
      <c r="O598" s="206" t="s">
        <v>251</v>
      </c>
      <c r="P598" s="303" t="s">
        <v>460</v>
      </c>
      <c r="Q598" s="124" t="s">
        <v>221</v>
      </c>
      <c r="R598" s="125" t="s">
        <v>211</v>
      </c>
      <c r="S598" s="126" t="s">
        <v>222</v>
      </c>
      <c r="T598" s="124" t="s">
        <v>279</v>
      </c>
      <c r="U598" s="153"/>
      <c r="V598" s="153"/>
    </row>
    <row r="599" spans="1:22" x14ac:dyDescent="0.25">
      <c r="A599" s="755" t="s">
        <v>737</v>
      </c>
      <c r="B599" s="13" t="s">
        <v>738</v>
      </c>
      <c r="C599" s="4">
        <v>6</v>
      </c>
      <c r="D599" s="183">
        <f>+T597</f>
        <v>6.1111111111111107</v>
      </c>
      <c r="E599" s="203">
        <v>42450</v>
      </c>
      <c r="F599" s="187" t="s">
        <v>250</v>
      </c>
      <c r="G599" s="47">
        <v>0</v>
      </c>
      <c r="H599" s="47">
        <v>-2</v>
      </c>
      <c r="I599" s="4">
        <v>0</v>
      </c>
      <c r="J599" s="4">
        <v>0</v>
      </c>
      <c r="K599" s="47">
        <v>0</v>
      </c>
      <c r="L599" s="47">
        <v>0</v>
      </c>
      <c r="M599" s="47">
        <v>1</v>
      </c>
      <c r="N599" s="47">
        <v>0</v>
      </c>
      <c r="O599" s="47">
        <v>0</v>
      </c>
      <c r="P599" s="47">
        <v>0</v>
      </c>
      <c r="Q599" s="134">
        <v>10</v>
      </c>
      <c r="R599" s="47">
        <v>-1</v>
      </c>
      <c r="S599" s="135">
        <f>+R599/Q599</f>
        <v>-0.1</v>
      </c>
      <c r="T599" s="144">
        <f>+D599-S599</f>
        <v>6.2111111111111104</v>
      </c>
      <c r="U599" s="145"/>
      <c r="V599" s="171"/>
    </row>
    <row r="600" spans="1:22" x14ac:dyDescent="0.25">
      <c r="A600" s="20" t="s">
        <v>739</v>
      </c>
      <c r="B600" s="13" t="s">
        <v>738</v>
      </c>
      <c r="C600" s="4" t="s">
        <v>269</v>
      </c>
      <c r="D600" s="131" t="s">
        <v>270</v>
      </c>
      <c r="E600" s="116" t="s">
        <v>271</v>
      </c>
      <c r="F600" s="116" t="s">
        <v>213</v>
      </c>
      <c r="G600" s="575" t="s">
        <v>276</v>
      </c>
      <c r="H600" s="332" t="s">
        <v>118</v>
      </c>
      <c r="I600" s="449" t="s">
        <v>403</v>
      </c>
      <c r="Q600" s="124" t="s">
        <v>221</v>
      </c>
      <c r="R600" s="125" t="s">
        <v>211</v>
      </c>
      <c r="S600" s="126" t="s">
        <v>222</v>
      </c>
      <c r="T600" s="124" t="s">
        <v>279</v>
      </c>
      <c r="U600" s="153" t="s">
        <v>230</v>
      </c>
      <c r="V600" s="153" t="s">
        <v>231</v>
      </c>
    </row>
    <row r="601" spans="1:22" x14ac:dyDescent="0.25">
      <c r="A601" s="20" t="s">
        <v>739</v>
      </c>
      <c r="B601" s="13" t="s">
        <v>738</v>
      </c>
      <c r="C601" s="186">
        <v>6</v>
      </c>
      <c r="D601" s="183">
        <f>+T599</f>
        <v>6.2111111111111104</v>
      </c>
      <c r="E601" s="203">
        <v>42548</v>
      </c>
      <c r="F601" s="187" t="s">
        <v>250</v>
      </c>
      <c r="G601" s="47">
        <v>0</v>
      </c>
      <c r="H601" s="47">
        <v>1</v>
      </c>
      <c r="I601" s="47">
        <v>1</v>
      </c>
      <c r="Q601" s="134">
        <v>3</v>
      </c>
      <c r="R601" s="47">
        <v>2</v>
      </c>
      <c r="S601" s="135">
        <f>+R601/Q601</f>
        <v>0.66666666666666663</v>
      </c>
      <c r="T601" s="144">
        <f>+D601-S601</f>
        <v>5.5444444444444434</v>
      </c>
      <c r="U601" s="145">
        <v>6.1111000000000004</v>
      </c>
      <c r="V601" s="171">
        <f>+U601-T601</f>
        <v>0.56665555555555702</v>
      </c>
    </row>
    <row r="602" spans="1:22" x14ac:dyDescent="0.25">
      <c r="A602" s="760" t="s">
        <v>737</v>
      </c>
      <c r="B602" s="11" t="s">
        <v>740</v>
      </c>
      <c r="C602" s="4" t="s">
        <v>269</v>
      </c>
      <c r="D602" s="131" t="s">
        <v>270</v>
      </c>
      <c r="E602" s="116" t="s">
        <v>271</v>
      </c>
      <c r="F602" s="116" t="s">
        <v>213</v>
      </c>
      <c r="G602" s="138" t="s">
        <v>239</v>
      </c>
      <c r="H602" s="138" t="s">
        <v>228</v>
      </c>
      <c r="I602" s="761" t="s">
        <v>65</v>
      </c>
      <c r="J602" s="762" t="s">
        <v>229</v>
      </c>
      <c r="K602" s="159" t="s">
        <v>227</v>
      </c>
      <c r="L602" s="122" t="s">
        <v>240</v>
      </c>
      <c r="M602" s="662" t="s">
        <v>218</v>
      </c>
      <c r="N602" s="116" t="s">
        <v>213</v>
      </c>
      <c r="O602" s="712" t="s">
        <v>255</v>
      </c>
      <c r="P602" s="763" t="s">
        <v>71</v>
      </c>
      <c r="Q602" s="124" t="s">
        <v>221</v>
      </c>
      <c r="R602" s="125" t="s">
        <v>211</v>
      </c>
      <c r="S602" s="126" t="s">
        <v>222</v>
      </c>
      <c r="T602" s="124" t="s">
        <v>279</v>
      </c>
      <c r="U602" s="153"/>
      <c r="V602" s="153"/>
    </row>
    <row r="603" spans="1:22" x14ac:dyDescent="0.25">
      <c r="A603" s="760" t="s">
        <v>737</v>
      </c>
      <c r="B603" s="11" t="s">
        <v>740</v>
      </c>
      <c r="C603" s="4">
        <v>10</v>
      </c>
      <c r="D603" s="9"/>
      <c r="E603" s="9"/>
      <c r="F603" s="132" t="s">
        <v>226</v>
      </c>
      <c r="G603" s="4">
        <v>0</v>
      </c>
      <c r="H603" s="4">
        <v>0</v>
      </c>
      <c r="I603" s="161">
        <v>-1</v>
      </c>
      <c r="J603" s="4">
        <v>3</v>
      </c>
      <c r="K603" s="4">
        <v>0</v>
      </c>
      <c r="L603" s="4">
        <v>0</v>
      </c>
      <c r="M603" s="133">
        <v>-1</v>
      </c>
      <c r="N603" s="187">
        <v>42518</v>
      </c>
      <c r="O603" s="4">
        <v>1</v>
      </c>
      <c r="P603" s="4">
        <v>1</v>
      </c>
      <c r="Q603" s="134">
        <v>9</v>
      </c>
      <c r="R603" s="47">
        <v>3</v>
      </c>
      <c r="S603" s="135">
        <f>+R603/Q603</f>
        <v>0.33333333333333331</v>
      </c>
      <c r="T603" s="144">
        <f>+C603-S603</f>
        <v>9.6666666666666661</v>
      </c>
      <c r="U603" s="145"/>
      <c r="V603" s="171"/>
    </row>
    <row r="604" spans="1:22" x14ac:dyDescent="0.25">
      <c r="A604" s="760" t="s">
        <v>737</v>
      </c>
      <c r="B604" s="11" t="s">
        <v>740</v>
      </c>
      <c r="C604" s="4" t="s">
        <v>269</v>
      </c>
      <c r="D604" s="131" t="s">
        <v>270</v>
      </c>
      <c r="E604" s="116" t="s">
        <v>271</v>
      </c>
      <c r="F604" s="116" t="s">
        <v>213</v>
      </c>
      <c r="G604" s="139" t="s">
        <v>254</v>
      </c>
      <c r="H604" s="122" t="s">
        <v>266</v>
      </c>
      <c r="I604" s="139" t="s">
        <v>70</v>
      </c>
      <c r="J604" s="177" t="s">
        <v>256</v>
      </c>
      <c r="K604" s="116" t="s">
        <v>213</v>
      </c>
      <c r="L604" s="151" t="s">
        <v>67</v>
      </c>
      <c r="M604" s="174" t="s">
        <v>137</v>
      </c>
      <c r="N604" s="177" t="s">
        <v>249</v>
      </c>
      <c r="O604" s="174" t="s">
        <v>136</v>
      </c>
      <c r="P604" s="175" t="s">
        <v>248</v>
      </c>
      <c r="Q604" s="124" t="s">
        <v>221</v>
      </c>
      <c r="R604" s="125" t="s">
        <v>211</v>
      </c>
      <c r="S604" s="126" t="s">
        <v>222</v>
      </c>
      <c r="T604" s="124" t="s">
        <v>279</v>
      </c>
      <c r="U604" s="153"/>
      <c r="V604" s="153"/>
    </row>
    <row r="605" spans="1:22" x14ac:dyDescent="0.25">
      <c r="A605" s="760" t="s">
        <v>737</v>
      </c>
      <c r="B605" s="11" t="s">
        <v>740</v>
      </c>
      <c r="C605" s="47">
        <v>10</v>
      </c>
      <c r="D605" s="183">
        <f>+T603</f>
        <v>9.6666666666666661</v>
      </c>
      <c r="E605" s="296">
        <v>42518</v>
      </c>
      <c r="F605" s="187">
        <v>42518</v>
      </c>
      <c r="G605" s="4">
        <v>1</v>
      </c>
      <c r="H605" s="4">
        <v>0</v>
      </c>
      <c r="I605" s="4">
        <v>1</v>
      </c>
      <c r="J605" s="4">
        <v>1</v>
      </c>
      <c r="K605" s="187" t="s">
        <v>250</v>
      </c>
      <c r="L605" s="4">
        <v>2</v>
      </c>
      <c r="M605" s="4">
        <v>0</v>
      </c>
      <c r="N605" s="4">
        <v>1</v>
      </c>
      <c r="O605" s="4">
        <v>0</v>
      </c>
      <c r="P605" s="4">
        <v>0</v>
      </c>
      <c r="Q605" s="134">
        <v>9</v>
      </c>
      <c r="R605" s="47">
        <v>6</v>
      </c>
      <c r="S605" s="135">
        <f>+R605/Q605</f>
        <v>0.66666666666666663</v>
      </c>
      <c r="T605" s="144">
        <f>+D605-S605</f>
        <v>9</v>
      </c>
      <c r="U605" s="145"/>
      <c r="V605" s="171"/>
    </row>
    <row r="606" spans="1:22" x14ac:dyDescent="0.25">
      <c r="A606" s="760" t="s">
        <v>737</v>
      </c>
      <c r="B606" s="11" t="s">
        <v>740</v>
      </c>
      <c r="C606" s="4" t="s">
        <v>269</v>
      </c>
      <c r="D606" s="131" t="s">
        <v>270</v>
      </c>
      <c r="E606" s="116" t="s">
        <v>271</v>
      </c>
      <c r="F606" s="116" t="s">
        <v>213</v>
      </c>
      <c r="G606" s="764" t="s">
        <v>229</v>
      </c>
      <c r="H606" s="199" t="s">
        <v>124</v>
      </c>
      <c r="I606" s="182" t="s">
        <v>249</v>
      </c>
      <c r="J606" s="179" t="s">
        <v>137</v>
      </c>
      <c r="K606" s="180" t="s">
        <v>143</v>
      </c>
      <c r="L606" s="197"/>
      <c r="M606" s="197"/>
      <c r="N606" s="197"/>
      <c r="O606" s="197"/>
      <c r="P606" s="197"/>
      <c r="Q606" s="124" t="s">
        <v>221</v>
      </c>
      <c r="R606" s="125" t="s">
        <v>211</v>
      </c>
      <c r="S606" s="126" t="s">
        <v>222</v>
      </c>
      <c r="T606" s="124" t="s">
        <v>279</v>
      </c>
      <c r="U606" s="153" t="s">
        <v>230</v>
      </c>
      <c r="V606" s="153" t="s">
        <v>231</v>
      </c>
    </row>
    <row r="607" spans="1:22" x14ac:dyDescent="0.25">
      <c r="A607" s="760" t="s">
        <v>737</v>
      </c>
      <c r="B607" s="11" t="s">
        <v>740</v>
      </c>
      <c r="C607" s="249">
        <v>9</v>
      </c>
      <c r="D607" s="183">
        <f>+T605</f>
        <v>9</v>
      </c>
      <c r="E607" s="4"/>
      <c r="F607" s="187" t="s">
        <v>250</v>
      </c>
      <c r="G607" s="47">
        <v>-1</v>
      </c>
      <c r="H607" s="47">
        <v>0</v>
      </c>
      <c r="I607" s="47">
        <v>0</v>
      </c>
      <c r="J607" s="47">
        <v>0</v>
      </c>
      <c r="K607" s="47">
        <v>0</v>
      </c>
      <c r="L607" s="197"/>
      <c r="M607" s="197"/>
      <c r="N607" s="197"/>
      <c r="O607" s="197"/>
      <c r="P607" s="197"/>
      <c r="Q607" s="134">
        <v>5</v>
      </c>
      <c r="R607" s="47">
        <v>-1</v>
      </c>
      <c r="S607" s="135">
        <f>+R607/Q607</f>
        <v>-0.2</v>
      </c>
      <c r="T607" s="144">
        <f>+D607-S607</f>
        <v>9.1999999999999993</v>
      </c>
      <c r="U607" s="145">
        <v>9.6667000000000005</v>
      </c>
      <c r="V607" s="171">
        <f>+U607-T607</f>
        <v>0.46670000000000122</v>
      </c>
    </row>
    <row r="608" spans="1:22" x14ac:dyDescent="0.25">
      <c r="A608" s="27" t="s">
        <v>741</v>
      </c>
      <c r="B608" s="13" t="s">
        <v>742</v>
      </c>
      <c r="C608" s="4" t="s">
        <v>269</v>
      </c>
      <c r="D608" s="131" t="s">
        <v>270</v>
      </c>
      <c r="E608" s="116" t="s">
        <v>271</v>
      </c>
      <c r="F608" s="116" t="s">
        <v>213</v>
      </c>
      <c r="G608" s="765" t="s">
        <v>67</v>
      </c>
      <c r="H608" s="765" t="s">
        <v>67</v>
      </c>
      <c r="I608" s="765" t="s">
        <v>67</v>
      </c>
      <c r="Q608" s="124" t="s">
        <v>221</v>
      </c>
      <c r="R608" s="125" t="s">
        <v>211</v>
      </c>
      <c r="S608" s="126" t="s">
        <v>222</v>
      </c>
      <c r="T608" s="124" t="s">
        <v>279</v>
      </c>
      <c r="U608" s="153" t="s">
        <v>230</v>
      </c>
      <c r="V608" s="153" t="s">
        <v>231</v>
      </c>
    </row>
    <row r="609" spans="1:22" x14ac:dyDescent="0.25">
      <c r="A609" s="27" t="s">
        <v>741</v>
      </c>
      <c r="B609" s="13" t="s">
        <v>742</v>
      </c>
      <c r="C609" s="4">
        <v>9</v>
      </c>
      <c r="D609" s="9"/>
      <c r="E609" s="9"/>
      <c r="F609" s="132">
        <v>42406</v>
      </c>
      <c r="G609" s="4">
        <v>0</v>
      </c>
      <c r="H609" s="4">
        <v>0</v>
      </c>
      <c r="I609" s="4">
        <v>0</v>
      </c>
      <c r="Q609" s="134">
        <v>3</v>
      </c>
      <c r="R609" s="47">
        <v>0</v>
      </c>
      <c r="S609" s="135">
        <v>0</v>
      </c>
      <c r="T609" s="593">
        <v>9</v>
      </c>
      <c r="U609" s="423">
        <v>9</v>
      </c>
      <c r="V609" s="146">
        <v>0</v>
      </c>
    </row>
    <row r="610" spans="1:22" x14ac:dyDescent="0.25">
      <c r="A610" s="19" t="s">
        <v>743</v>
      </c>
      <c r="B610" s="13" t="s">
        <v>744</v>
      </c>
      <c r="C610" s="4" t="s">
        <v>269</v>
      </c>
      <c r="D610" s="131" t="s">
        <v>270</v>
      </c>
      <c r="E610" s="116" t="s">
        <v>271</v>
      </c>
      <c r="F610" s="116" t="s">
        <v>213</v>
      </c>
      <c r="G610" s="167" t="s">
        <v>327</v>
      </c>
      <c r="H610" s="174" t="s">
        <v>251</v>
      </c>
      <c r="I610" s="166" t="s">
        <v>487</v>
      </c>
      <c r="J610" s="387" t="s">
        <v>285</v>
      </c>
      <c r="K610" s="221" t="s">
        <v>429</v>
      </c>
      <c r="L610" s="232" t="s">
        <v>403</v>
      </c>
      <c r="Q610" s="124" t="s">
        <v>221</v>
      </c>
      <c r="R610" s="125" t="s">
        <v>211</v>
      </c>
      <c r="S610" s="126" t="s">
        <v>222</v>
      </c>
      <c r="T610" s="124" t="s">
        <v>279</v>
      </c>
      <c r="U610" s="141" t="s">
        <v>230</v>
      </c>
      <c r="V610" s="141" t="s">
        <v>231</v>
      </c>
    </row>
    <row r="611" spans="1:22" x14ac:dyDescent="0.25">
      <c r="A611" s="19" t="s">
        <v>743</v>
      </c>
      <c r="B611" s="13" t="s">
        <v>744</v>
      </c>
      <c r="C611" s="4">
        <v>6</v>
      </c>
      <c r="D611" s="4"/>
      <c r="E611" s="4"/>
      <c r="F611" s="132">
        <v>42476</v>
      </c>
      <c r="G611" s="4">
        <v>0</v>
      </c>
      <c r="H611" s="4">
        <v>-1</v>
      </c>
      <c r="I611" s="4">
        <v>-1</v>
      </c>
      <c r="J611" s="4">
        <v>1</v>
      </c>
      <c r="K611" s="4">
        <v>0</v>
      </c>
      <c r="L611" s="4">
        <v>1</v>
      </c>
      <c r="Q611" s="169">
        <v>6</v>
      </c>
      <c r="R611" s="47">
        <v>0</v>
      </c>
      <c r="S611" s="135">
        <f>+R611/Q611</f>
        <v>0</v>
      </c>
      <c r="T611" s="497">
        <f>+C611-S611</f>
        <v>6</v>
      </c>
      <c r="U611" s="671">
        <v>6</v>
      </c>
      <c r="V611" s="146">
        <f>+U611-T611</f>
        <v>0</v>
      </c>
    </row>
    <row r="612" spans="1:22" x14ac:dyDescent="0.25">
      <c r="A612" s="766" t="s">
        <v>656</v>
      </c>
      <c r="B612" s="767" t="s">
        <v>745</v>
      </c>
      <c r="C612" s="4" t="s">
        <v>269</v>
      </c>
      <c r="D612" s="131" t="s">
        <v>270</v>
      </c>
      <c r="E612" s="116" t="s">
        <v>271</v>
      </c>
      <c r="F612" s="116" t="s">
        <v>213</v>
      </c>
      <c r="G612" s="344" t="s">
        <v>291</v>
      </c>
      <c r="H612" s="340" t="s">
        <v>705</v>
      </c>
      <c r="I612" s="615" t="s">
        <v>556</v>
      </c>
      <c r="J612" s="116" t="s">
        <v>213</v>
      </c>
      <c r="K612" s="265" t="s">
        <v>369</v>
      </c>
      <c r="L612" s="233" t="s">
        <v>251</v>
      </c>
      <c r="M612" s="348" t="s">
        <v>245</v>
      </c>
      <c r="N612" s="565" t="s">
        <v>402</v>
      </c>
      <c r="Q612" s="124" t="s">
        <v>221</v>
      </c>
      <c r="R612" s="125" t="s">
        <v>211</v>
      </c>
      <c r="S612" s="126" t="s">
        <v>222</v>
      </c>
      <c r="T612" s="124" t="s">
        <v>279</v>
      </c>
      <c r="U612" s="141" t="s">
        <v>230</v>
      </c>
      <c r="V612" s="153" t="s">
        <v>231</v>
      </c>
    </row>
    <row r="613" spans="1:22" x14ac:dyDescent="0.25">
      <c r="A613" s="766" t="s">
        <v>656</v>
      </c>
      <c r="B613" s="767" t="s">
        <v>745</v>
      </c>
      <c r="C613" s="4">
        <v>7</v>
      </c>
      <c r="D613" s="4">
        <v>147</v>
      </c>
      <c r="E613" s="128">
        <v>41915</v>
      </c>
      <c r="F613" s="143">
        <v>42056</v>
      </c>
      <c r="G613" s="129">
        <v>-2</v>
      </c>
      <c r="H613" s="130">
        <v>0</v>
      </c>
      <c r="I613" s="130" t="s">
        <v>589</v>
      </c>
      <c r="J613" s="128" t="s">
        <v>224</v>
      </c>
      <c r="K613" s="130">
        <v>1</v>
      </c>
      <c r="L613" s="130">
        <v>1</v>
      </c>
      <c r="M613" s="768">
        <v>1</v>
      </c>
      <c r="N613" s="130">
        <v>-1</v>
      </c>
      <c r="Q613" s="134">
        <v>7</v>
      </c>
      <c r="R613" s="47">
        <v>0</v>
      </c>
      <c r="S613" s="135">
        <v>0</v>
      </c>
      <c r="T613" s="497">
        <v>7</v>
      </c>
      <c r="U613" s="423">
        <v>7</v>
      </c>
      <c r="V613" s="146">
        <v>0</v>
      </c>
    </row>
    <row r="614" spans="1:22" x14ac:dyDescent="0.25">
      <c r="A614" s="14" t="s">
        <v>746</v>
      </c>
      <c r="B614" s="13" t="s">
        <v>747</v>
      </c>
      <c r="C614" s="4" t="s">
        <v>269</v>
      </c>
      <c r="D614" s="131" t="s">
        <v>270</v>
      </c>
      <c r="E614" s="116" t="s">
        <v>271</v>
      </c>
      <c r="F614" s="116" t="s">
        <v>213</v>
      </c>
      <c r="G614" s="123" t="s">
        <v>282</v>
      </c>
      <c r="H614" s="121" t="s">
        <v>339</v>
      </c>
      <c r="I614" s="121" t="s">
        <v>307</v>
      </c>
      <c r="Q614" s="124" t="s">
        <v>221</v>
      </c>
      <c r="R614" s="125" t="s">
        <v>211</v>
      </c>
      <c r="S614" s="126" t="s">
        <v>222</v>
      </c>
      <c r="T614" s="124" t="s">
        <v>279</v>
      </c>
      <c r="U614" s="141" t="s">
        <v>230</v>
      </c>
      <c r="V614" s="141" t="s">
        <v>231</v>
      </c>
    </row>
    <row r="615" spans="1:22" x14ac:dyDescent="0.25">
      <c r="A615" s="14" t="s">
        <v>746</v>
      </c>
      <c r="B615" s="13" t="s">
        <v>747</v>
      </c>
      <c r="C615" s="4">
        <v>8</v>
      </c>
      <c r="D615" s="4"/>
      <c r="E615" s="9"/>
      <c r="F615" s="9" t="s">
        <v>280</v>
      </c>
      <c r="G615" s="133">
        <v>0</v>
      </c>
      <c r="H615" s="4">
        <v>0</v>
      </c>
      <c r="I615" s="220">
        <v>0</v>
      </c>
      <c r="Q615" s="134">
        <v>3</v>
      </c>
      <c r="R615" s="47">
        <v>0</v>
      </c>
      <c r="S615" s="135">
        <v>0</v>
      </c>
      <c r="T615" s="497">
        <v>8</v>
      </c>
      <c r="U615" s="423">
        <v>8</v>
      </c>
      <c r="V615" s="146">
        <v>0</v>
      </c>
    </row>
    <row r="616" spans="1:22" x14ac:dyDescent="0.25">
      <c r="A616" s="7" t="s">
        <v>642</v>
      </c>
      <c r="B616" s="13" t="s">
        <v>13</v>
      </c>
      <c r="C616" s="4" t="s">
        <v>269</v>
      </c>
      <c r="D616" s="131" t="s">
        <v>270</v>
      </c>
      <c r="E616" s="116" t="s">
        <v>271</v>
      </c>
      <c r="F616" s="116" t="s">
        <v>213</v>
      </c>
      <c r="G616" s="331" t="s">
        <v>355</v>
      </c>
      <c r="H616" s="332" t="s">
        <v>219</v>
      </c>
      <c r="I616" s="536" t="s">
        <v>356</v>
      </c>
      <c r="J616" s="404" t="s">
        <v>143</v>
      </c>
      <c r="K616" s="676" t="s">
        <v>138</v>
      </c>
      <c r="L616" s="769" t="s">
        <v>314</v>
      </c>
      <c r="M616" s="206" t="s">
        <v>316</v>
      </c>
      <c r="N616" s="206" t="s">
        <v>316</v>
      </c>
      <c r="O616" s="247" t="s">
        <v>219</v>
      </c>
      <c r="P616" s="676" t="s">
        <v>138</v>
      </c>
      <c r="Q616" s="124" t="s">
        <v>221</v>
      </c>
      <c r="R616" s="125" t="s">
        <v>211</v>
      </c>
      <c r="S616" s="126" t="s">
        <v>222</v>
      </c>
      <c r="T616" s="124" t="s">
        <v>279</v>
      </c>
      <c r="U616" s="153"/>
      <c r="V616" s="153"/>
    </row>
    <row r="617" spans="1:22" x14ac:dyDescent="0.25">
      <c r="A617" s="7" t="s">
        <v>642</v>
      </c>
      <c r="B617" s="13" t="s">
        <v>13</v>
      </c>
      <c r="C617" s="4">
        <v>7</v>
      </c>
      <c r="D617" s="183">
        <v>7</v>
      </c>
      <c r="E617" s="9"/>
      <c r="F617" s="143" t="s">
        <v>354</v>
      </c>
      <c r="G617" s="133">
        <v>1</v>
      </c>
      <c r="H617" s="4">
        <v>0</v>
      </c>
      <c r="I617" s="4">
        <v>1</v>
      </c>
      <c r="J617" s="4">
        <v>0</v>
      </c>
      <c r="K617" s="4">
        <v>1</v>
      </c>
      <c r="L617" s="4">
        <v>-1</v>
      </c>
      <c r="M617" s="4">
        <v>0</v>
      </c>
      <c r="N617" s="4">
        <v>0</v>
      </c>
      <c r="O617" s="4">
        <v>-2</v>
      </c>
      <c r="P617" s="4">
        <v>1</v>
      </c>
      <c r="Q617" s="134">
        <v>10</v>
      </c>
      <c r="R617" s="47">
        <v>1</v>
      </c>
      <c r="S617" s="135">
        <v>0.1</v>
      </c>
      <c r="T617" s="136">
        <v>6.9</v>
      </c>
      <c r="U617" s="561"/>
      <c r="V617" s="283"/>
    </row>
    <row r="618" spans="1:22" x14ac:dyDescent="0.25">
      <c r="A618" s="7" t="s">
        <v>642</v>
      </c>
      <c r="B618" s="13" t="s">
        <v>13</v>
      </c>
      <c r="C618" s="4" t="s">
        <v>269</v>
      </c>
      <c r="D618" s="131" t="s">
        <v>270</v>
      </c>
      <c r="E618" s="116" t="s">
        <v>271</v>
      </c>
      <c r="F618" s="116" t="s">
        <v>213</v>
      </c>
      <c r="G618" s="770" t="s">
        <v>357</v>
      </c>
      <c r="H618" s="573" t="s">
        <v>358</v>
      </c>
      <c r="I618" s="404" t="s">
        <v>143</v>
      </c>
      <c r="J618" s="238" t="s">
        <v>314</v>
      </c>
      <c r="Q618" s="124" t="s">
        <v>221</v>
      </c>
      <c r="R618" s="125" t="s">
        <v>211</v>
      </c>
      <c r="S618" s="126" t="s">
        <v>222</v>
      </c>
      <c r="T618" s="124" t="s">
        <v>279</v>
      </c>
      <c r="U618" s="153" t="s">
        <v>430</v>
      </c>
      <c r="V618" s="153" t="s">
        <v>231</v>
      </c>
    </row>
    <row r="619" spans="1:22" x14ac:dyDescent="0.25">
      <c r="A619" s="7" t="s">
        <v>642</v>
      </c>
      <c r="B619" s="13" t="s">
        <v>13</v>
      </c>
      <c r="C619" s="249">
        <v>7</v>
      </c>
      <c r="D619" s="183">
        <v>6.9</v>
      </c>
      <c r="E619" s="128">
        <v>42374</v>
      </c>
      <c r="F619" s="143" t="s">
        <v>354</v>
      </c>
      <c r="G619" s="133">
        <v>0</v>
      </c>
      <c r="H619" s="4">
        <v>1</v>
      </c>
      <c r="I619" s="4">
        <v>0</v>
      </c>
      <c r="J619" s="4">
        <v>-1</v>
      </c>
      <c r="Q619" s="134">
        <v>4</v>
      </c>
      <c r="R619" s="47">
        <v>0</v>
      </c>
      <c r="S619" s="135">
        <v>0</v>
      </c>
      <c r="T619" s="229">
        <v>6.9</v>
      </c>
      <c r="U619" s="354">
        <v>6.9</v>
      </c>
      <c r="V619" s="171">
        <v>0</v>
      </c>
    </row>
    <row r="620" spans="1:22" x14ac:dyDescent="0.25">
      <c r="A620" s="7" t="s">
        <v>748</v>
      </c>
      <c r="B620" s="11" t="s">
        <v>749</v>
      </c>
      <c r="C620" s="4" t="s">
        <v>269</v>
      </c>
      <c r="D620" s="131" t="s">
        <v>270</v>
      </c>
      <c r="E620" s="116" t="s">
        <v>271</v>
      </c>
      <c r="F620" s="116" t="s">
        <v>213</v>
      </c>
      <c r="G620" s="771" t="s">
        <v>400</v>
      </c>
      <c r="H620" s="265" t="s">
        <v>540</v>
      </c>
      <c r="I620" s="116" t="s">
        <v>213</v>
      </c>
      <c r="J620" s="340" t="s">
        <v>705</v>
      </c>
      <c r="K620" s="262" t="s">
        <v>405</v>
      </c>
      <c r="L620" s="263" t="s">
        <v>419</v>
      </c>
      <c r="M620" s="116" t="s">
        <v>213</v>
      </c>
      <c r="N620" s="302" t="s">
        <v>409</v>
      </c>
      <c r="O620" s="120" t="s">
        <v>750</v>
      </c>
      <c r="P620" s="772" t="s">
        <v>659</v>
      </c>
      <c r="Q620" s="124" t="s">
        <v>221</v>
      </c>
      <c r="R620" s="125" t="s">
        <v>211</v>
      </c>
      <c r="S620" s="126" t="s">
        <v>222</v>
      </c>
      <c r="T620" s="124" t="s">
        <v>279</v>
      </c>
      <c r="U620" s="26"/>
      <c r="V620" s="26"/>
    </row>
    <row r="621" spans="1:22" x14ac:dyDescent="0.25">
      <c r="A621" s="7" t="s">
        <v>748</v>
      </c>
      <c r="B621" s="11" t="s">
        <v>749</v>
      </c>
      <c r="C621" s="250">
        <v>8</v>
      </c>
      <c r="D621" s="4"/>
      <c r="E621" s="131"/>
      <c r="F621" s="203">
        <v>42035</v>
      </c>
      <c r="G621" s="515">
        <v>0</v>
      </c>
      <c r="H621" s="134">
        <v>2</v>
      </c>
      <c r="I621" s="143">
        <v>42056</v>
      </c>
      <c r="J621" s="130">
        <v>1</v>
      </c>
      <c r="K621" s="130">
        <v>0</v>
      </c>
      <c r="L621" s="130">
        <v>0</v>
      </c>
      <c r="M621" s="143">
        <v>42140</v>
      </c>
      <c r="N621" s="4">
        <v>-1</v>
      </c>
      <c r="O621" s="4">
        <v>0</v>
      </c>
      <c r="P621" s="4">
        <v>2</v>
      </c>
      <c r="Q621" s="134">
        <v>8</v>
      </c>
      <c r="R621" s="47">
        <v>4</v>
      </c>
      <c r="S621" s="135">
        <v>0.5</v>
      </c>
      <c r="T621" s="136">
        <v>7.5</v>
      </c>
      <c r="U621" s="26"/>
      <c r="V621" s="26"/>
    </row>
    <row r="622" spans="1:22" x14ac:dyDescent="0.25">
      <c r="A622" s="7" t="s">
        <v>748</v>
      </c>
      <c r="B622" s="11" t="s">
        <v>749</v>
      </c>
      <c r="C622" s="4" t="s">
        <v>269</v>
      </c>
      <c r="D622" s="131" t="s">
        <v>270</v>
      </c>
      <c r="E622" s="116" t="s">
        <v>271</v>
      </c>
      <c r="F622" s="116" t="s">
        <v>213</v>
      </c>
      <c r="G622" s="677" t="s">
        <v>409</v>
      </c>
      <c r="H622" s="302" t="s">
        <v>427</v>
      </c>
      <c r="I622" s="376" t="s">
        <v>407</v>
      </c>
      <c r="J622" s="116" t="s">
        <v>213</v>
      </c>
      <c r="K622" s="315" t="s">
        <v>590</v>
      </c>
      <c r="L622" s="491" t="s">
        <v>659</v>
      </c>
      <c r="M622" s="258" t="s">
        <v>356</v>
      </c>
      <c r="N622" s="315" t="s">
        <v>292</v>
      </c>
      <c r="O622" s="258" t="s">
        <v>657</v>
      </c>
      <c r="P622" s="274"/>
      <c r="Q622" s="124" t="s">
        <v>221</v>
      </c>
      <c r="R622" s="125" t="s">
        <v>211</v>
      </c>
      <c r="S622" s="126" t="s">
        <v>222</v>
      </c>
      <c r="T622" s="124" t="s">
        <v>279</v>
      </c>
      <c r="U622" s="26"/>
      <c r="V622" s="26"/>
    </row>
    <row r="623" spans="1:22" x14ac:dyDescent="0.25">
      <c r="A623" s="7" t="s">
        <v>748</v>
      </c>
      <c r="B623" s="11" t="s">
        <v>749</v>
      </c>
      <c r="C623" s="47">
        <v>7</v>
      </c>
      <c r="D623" s="183">
        <v>7.5</v>
      </c>
      <c r="E623" s="675">
        <v>42140</v>
      </c>
      <c r="F623" s="143">
        <v>42140</v>
      </c>
      <c r="G623" s="133">
        <v>-1</v>
      </c>
      <c r="H623" s="4">
        <v>0</v>
      </c>
      <c r="I623" s="4">
        <v>0</v>
      </c>
      <c r="J623" s="9" t="s">
        <v>280</v>
      </c>
      <c r="K623" s="4">
        <v>0</v>
      </c>
      <c r="L623" s="4">
        <v>2</v>
      </c>
      <c r="M623" s="4">
        <v>0</v>
      </c>
      <c r="N623" s="4">
        <v>0</v>
      </c>
      <c r="O623" s="4">
        <v>0</v>
      </c>
      <c r="P623" s="274"/>
      <c r="Q623" s="134">
        <v>5</v>
      </c>
      <c r="R623" s="47">
        <v>2</v>
      </c>
      <c r="S623" s="135">
        <v>0.4</v>
      </c>
      <c r="T623" s="281">
        <v>7.1</v>
      </c>
      <c r="U623" s="26"/>
      <c r="V623" s="26"/>
    </row>
    <row r="624" spans="1:22" x14ac:dyDescent="0.25">
      <c r="A624" s="7" t="s">
        <v>748</v>
      </c>
      <c r="B624" s="11" t="s">
        <v>749</v>
      </c>
      <c r="C624" s="4" t="s">
        <v>269</v>
      </c>
      <c r="D624" s="131" t="s">
        <v>270</v>
      </c>
      <c r="E624" s="116" t="s">
        <v>271</v>
      </c>
      <c r="F624" s="116" t="s">
        <v>213</v>
      </c>
      <c r="G624" s="773" t="s">
        <v>397</v>
      </c>
      <c r="H624" s="258" t="s">
        <v>427</v>
      </c>
      <c r="I624" s="368" t="s">
        <v>365</v>
      </c>
      <c r="J624" s="774" t="s">
        <v>365</v>
      </c>
      <c r="K624" s="116" t="s">
        <v>213</v>
      </c>
      <c r="L624" s="233" t="s">
        <v>136</v>
      </c>
      <c r="M624" s="118" t="s">
        <v>118</v>
      </c>
      <c r="N624" s="208" t="s">
        <v>266</v>
      </c>
      <c r="O624" s="149" t="s">
        <v>313</v>
      </c>
      <c r="P624" s="120" t="s">
        <v>315</v>
      </c>
      <c r="Q624" s="124" t="s">
        <v>221</v>
      </c>
      <c r="R624" s="125" t="s">
        <v>211</v>
      </c>
      <c r="S624" s="126" t="s">
        <v>222</v>
      </c>
      <c r="T624" s="124" t="s">
        <v>279</v>
      </c>
      <c r="U624" s="153"/>
      <c r="V624" s="153"/>
    </row>
    <row r="625" spans="1:22" x14ac:dyDescent="0.25">
      <c r="A625" s="7" t="s">
        <v>748</v>
      </c>
      <c r="B625" s="11" t="s">
        <v>749</v>
      </c>
      <c r="C625" s="4">
        <v>7</v>
      </c>
      <c r="D625" s="183">
        <v>7.1</v>
      </c>
      <c r="E625" s="9"/>
      <c r="F625" s="132" t="s">
        <v>398</v>
      </c>
      <c r="G625" s="133">
        <v>-2</v>
      </c>
      <c r="H625" s="4">
        <v>-1</v>
      </c>
      <c r="I625" s="4">
        <v>-1</v>
      </c>
      <c r="J625" s="4">
        <v>-2</v>
      </c>
      <c r="K625" s="132">
        <v>42308</v>
      </c>
      <c r="L625" s="47">
        <v>2</v>
      </c>
      <c r="M625" s="47">
        <v>0</v>
      </c>
      <c r="N625" s="47">
        <v>0</v>
      </c>
      <c r="O625" s="47">
        <v>0</v>
      </c>
      <c r="P625" s="47">
        <v>0</v>
      </c>
      <c r="Q625" s="134">
        <v>9</v>
      </c>
      <c r="R625" s="47">
        <v>-4</v>
      </c>
      <c r="S625" s="135">
        <v>-0.44444444444444442</v>
      </c>
      <c r="T625" s="156">
        <v>7.5444444444444443</v>
      </c>
      <c r="U625" s="775"/>
      <c r="V625" s="283"/>
    </row>
    <row r="626" spans="1:22" x14ac:dyDescent="0.25">
      <c r="A626" s="7" t="s">
        <v>748</v>
      </c>
      <c r="B626" s="11" t="s">
        <v>749</v>
      </c>
      <c r="C626" s="4" t="s">
        <v>269</v>
      </c>
      <c r="D626" s="131" t="s">
        <v>270</v>
      </c>
      <c r="E626" s="116" t="s">
        <v>271</v>
      </c>
      <c r="F626" s="116" t="s">
        <v>213</v>
      </c>
      <c r="G626" s="388" t="s">
        <v>421</v>
      </c>
      <c r="H626" s="477" t="s">
        <v>401</v>
      </c>
      <c r="I626" s="185" t="s">
        <v>550</v>
      </c>
      <c r="J626" s="149" t="s">
        <v>321</v>
      </c>
      <c r="K626" s="149" t="s">
        <v>321</v>
      </c>
      <c r="L626" s="238" t="s">
        <v>421</v>
      </c>
      <c r="M626" s="149" t="s">
        <v>233</v>
      </c>
      <c r="N626" s="185" t="s">
        <v>550</v>
      </c>
      <c r="O626" s="185" t="s">
        <v>751</v>
      </c>
      <c r="Q626" s="124" t="s">
        <v>221</v>
      </c>
      <c r="R626" s="125" t="s">
        <v>211</v>
      </c>
      <c r="S626" s="126" t="s">
        <v>222</v>
      </c>
      <c r="T626" s="124" t="s">
        <v>279</v>
      </c>
      <c r="U626" s="153"/>
      <c r="V626" s="153"/>
    </row>
    <row r="627" spans="1:22" x14ac:dyDescent="0.25">
      <c r="A627" s="7" t="s">
        <v>748</v>
      </c>
      <c r="B627" s="11" t="s">
        <v>749</v>
      </c>
      <c r="C627" s="47">
        <v>8</v>
      </c>
      <c r="D627" s="183">
        <v>7.5444444444444443</v>
      </c>
      <c r="E627" s="287">
        <v>42308</v>
      </c>
      <c r="F627" s="132" t="s">
        <v>289</v>
      </c>
      <c r="G627" s="133">
        <v>1</v>
      </c>
      <c r="H627" s="4">
        <v>0</v>
      </c>
      <c r="I627" s="4">
        <v>0</v>
      </c>
      <c r="J627" s="4">
        <v>0</v>
      </c>
      <c r="K627" s="4">
        <v>0</v>
      </c>
      <c r="L627" s="4">
        <v>-1</v>
      </c>
      <c r="M627" s="4">
        <v>-2</v>
      </c>
      <c r="N627" s="4">
        <v>0</v>
      </c>
      <c r="O627" s="4">
        <v>-1</v>
      </c>
      <c r="Q627" s="134">
        <v>9</v>
      </c>
      <c r="R627" s="47">
        <v>-3</v>
      </c>
      <c r="S627" s="135">
        <v>-0.33333333333333331</v>
      </c>
      <c r="T627" s="156">
        <v>7.8777777777777773</v>
      </c>
      <c r="U627" s="193"/>
      <c r="V627" s="171"/>
    </row>
    <row r="628" spans="1:22" x14ac:dyDescent="0.25">
      <c r="A628" s="7" t="s">
        <v>748</v>
      </c>
      <c r="B628" s="11" t="s">
        <v>749</v>
      </c>
      <c r="C628" s="4" t="s">
        <v>269</v>
      </c>
      <c r="D628" s="131" t="s">
        <v>270</v>
      </c>
      <c r="E628" s="116" t="s">
        <v>271</v>
      </c>
      <c r="F628" s="116" t="s">
        <v>213</v>
      </c>
      <c r="G628" s="383" t="s">
        <v>136</v>
      </c>
      <c r="H628" s="386" t="s">
        <v>292</v>
      </c>
      <c r="I628" s="386" t="s">
        <v>361</v>
      </c>
      <c r="J628" s="383" t="s">
        <v>251</v>
      </c>
      <c r="K628" s="116" t="s">
        <v>213</v>
      </c>
      <c r="L628" s="434" t="s">
        <v>421</v>
      </c>
      <c r="M628" s="279" t="s">
        <v>174</v>
      </c>
      <c r="N628" s="353" t="s">
        <v>422</v>
      </c>
      <c r="O628" s="240" t="s">
        <v>291</v>
      </c>
      <c r="P628" s="279" t="s">
        <v>174</v>
      </c>
      <c r="Q628" s="124" t="s">
        <v>221</v>
      </c>
      <c r="R628" s="125" t="s">
        <v>211</v>
      </c>
      <c r="S628" s="126" t="s">
        <v>222</v>
      </c>
      <c r="T628" s="124" t="s">
        <v>279</v>
      </c>
      <c r="U628" s="153"/>
      <c r="V628" s="153"/>
    </row>
    <row r="629" spans="1:22" x14ac:dyDescent="0.25">
      <c r="A629" s="7" t="s">
        <v>748</v>
      </c>
      <c r="B629" s="11" t="s">
        <v>749</v>
      </c>
      <c r="C629" s="47">
        <v>8</v>
      </c>
      <c r="D629" s="142">
        <v>7.8777777777777773</v>
      </c>
      <c r="E629" s="132" t="s">
        <v>289</v>
      </c>
      <c r="F629" s="132">
        <v>42420</v>
      </c>
      <c r="G629" s="4">
        <v>0</v>
      </c>
      <c r="H629" s="4">
        <v>1</v>
      </c>
      <c r="I629" s="4">
        <v>1</v>
      </c>
      <c r="J629" s="4">
        <v>0</v>
      </c>
      <c r="K629" s="132" t="s">
        <v>226</v>
      </c>
      <c r="L629" s="4">
        <v>-1</v>
      </c>
      <c r="M629" s="4">
        <v>-1</v>
      </c>
      <c r="N629" s="133">
        <v>-1</v>
      </c>
      <c r="O629" s="4">
        <v>1</v>
      </c>
      <c r="P629" s="4">
        <v>-1</v>
      </c>
      <c r="Q629" s="134">
        <v>9</v>
      </c>
      <c r="R629" s="47">
        <v>-1</v>
      </c>
      <c r="S629" s="135">
        <v>-0.1111111111111111</v>
      </c>
      <c r="T629" s="156">
        <v>7.988888888888888</v>
      </c>
      <c r="U629" s="193"/>
      <c r="V629" s="171"/>
    </row>
    <row r="630" spans="1:22" x14ac:dyDescent="0.25">
      <c r="A630" s="7" t="s">
        <v>748</v>
      </c>
      <c r="B630" s="11" t="s">
        <v>749</v>
      </c>
      <c r="C630" s="4" t="s">
        <v>269</v>
      </c>
      <c r="D630" s="131" t="s">
        <v>270</v>
      </c>
      <c r="E630" s="116" t="s">
        <v>271</v>
      </c>
      <c r="F630" s="116" t="s">
        <v>213</v>
      </c>
      <c r="G630" s="387" t="s">
        <v>421</v>
      </c>
      <c r="H630" s="4"/>
      <c r="I630" s="4"/>
      <c r="J630" s="4"/>
      <c r="K630" s="443"/>
      <c r="L630" s="197"/>
      <c r="M630" s="197"/>
      <c r="N630" s="197"/>
      <c r="O630" s="197"/>
      <c r="P630" s="197"/>
      <c r="Q630" s="124" t="s">
        <v>221</v>
      </c>
      <c r="R630" s="125" t="s">
        <v>211</v>
      </c>
      <c r="S630" s="126" t="s">
        <v>222</v>
      </c>
      <c r="T630" s="124" t="s">
        <v>279</v>
      </c>
      <c r="U630" s="153" t="s">
        <v>230</v>
      </c>
      <c r="V630" s="153" t="s">
        <v>231</v>
      </c>
    </row>
    <row r="631" spans="1:22" x14ac:dyDescent="0.25">
      <c r="A631" s="7" t="s">
        <v>748</v>
      </c>
      <c r="B631" s="11" t="s">
        <v>749</v>
      </c>
      <c r="C631" s="186">
        <v>8</v>
      </c>
      <c r="D631" s="183">
        <v>7.988888888888888</v>
      </c>
      <c r="E631" s="4"/>
      <c r="F631" s="132" t="s">
        <v>226</v>
      </c>
      <c r="G631" s="4">
        <v>1</v>
      </c>
      <c r="H631" s="4"/>
      <c r="I631" s="4"/>
      <c r="J631" s="4"/>
      <c r="K631" s="443"/>
      <c r="L631" s="197"/>
      <c r="M631" s="197"/>
      <c r="N631" s="197"/>
      <c r="O631" s="197"/>
      <c r="P631" s="197"/>
      <c r="Q631" s="134">
        <v>1</v>
      </c>
      <c r="R631" s="47">
        <v>1</v>
      </c>
      <c r="S631" s="135">
        <v>1</v>
      </c>
      <c r="T631" s="156">
        <v>6.988888888888888</v>
      </c>
      <c r="U631" s="193">
        <v>7.5</v>
      </c>
      <c r="V631" s="171">
        <v>0.51111111111111196</v>
      </c>
    </row>
    <row r="632" spans="1:22" x14ac:dyDescent="0.25">
      <c r="A632" s="188" t="s">
        <v>32</v>
      </c>
      <c r="B632" s="11" t="s">
        <v>33</v>
      </c>
      <c r="C632" s="4" t="s">
        <v>269</v>
      </c>
      <c r="D632" s="131" t="s">
        <v>270</v>
      </c>
      <c r="E632" s="116" t="s">
        <v>271</v>
      </c>
      <c r="F632" s="116" t="s">
        <v>213</v>
      </c>
      <c r="G632" s="138" t="s">
        <v>229</v>
      </c>
      <c r="H632" s="138" t="s">
        <v>238</v>
      </c>
      <c r="I632" s="152" t="s">
        <v>66</v>
      </c>
      <c r="J632" s="189" t="s">
        <v>252</v>
      </c>
      <c r="K632" s="116" t="s">
        <v>213</v>
      </c>
      <c r="L632" s="138" t="s">
        <v>239</v>
      </c>
      <c r="M632" s="159" t="s">
        <v>227</v>
      </c>
      <c r="N632" s="190" t="s">
        <v>240</v>
      </c>
      <c r="O632" s="191" t="s">
        <v>218</v>
      </c>
      <c r="P632" s="159" t="s">
        <v>65</v>
      </c>
      <c r="Q632" s="134" t="s">
        <v>221</v>
      </c>
      <c r="R632" s="47" t="s">
        <v>211</v>
      </c>
      <c r="S632" s="135" t="s">
        <v>222</v>
      </c>
      <c r="T632" s="124" t="s">
        <v>279</v>
      </c>
      <c r="U632" s="192"/>
      <c r="V632" s="192"/>
    </row>
    <row r="633" spans="1:22" x14ac:dyDescent="0.25">
      <c r="A633" s="188" t="s">
        <v>32</v>
      </c>
      <c r="B633" s="11" t="s">
        <v>33</v>
      </c>
      <c r="C633" s="4">
        <v>9</v>
      </c>
      <c r="D633" s="9"/>
      <c r="E633" s="9"/>
      <c r="F633" s="132">
        <v>42420</v>
      </c>
      <c r="G633" s="4">
        <v>0</v>
      </c>
      <c r="H633" s="4">
        <v>-1</v>
      </c>
      <c r="I633" s="4">
        <v>0</v>
      </c>
      <c r="J633" s="4">
        <v>0</v>
      </c>
      <c r="K633" s="132" t="s">
        <v>226</v>
      </c>
      <c r="L633" s="4">
        <v>0</v>
      </c>
      <c r="M633" s="4">
        <v>-1</v>
      </c>
      <c r="N633" s="133">
        <v>0</v>
      </c>
      <c r="O633" s="4">
        <v>-2</v>
      </c>
      <c r="P633" s="4">
        <v>-2</v>
      </c>
      <c r="Q633" s="134">
        <v>9</v>
      </c>
      <c r="R633" s="47">
        <v>-6</v>
      </c>
      <c r="S633" s="135">
        <v>-0.66666666666666663</v>
      </c>
      <c r="T633" s="136">
        <v>9.6666666666666661</v>
      </c>
      <c r="U633" s="193"/>
      <c r="V633" s="146"/>
    </row>
    <row r="634" spans="1:22" x14ac:dyDescent="0.25">
      <c r="A634" s="19" t="s">
        <v>32</v>
      </c>
      <c r="B634" s="11" t="s">
        <v>253</v>
      </c>
      <c r="C634" s="4" t="s">
        <v>269</v>
      </c>
      <c r="D634" s="131" t="s">
        <v>270</v>
      </c>
      <c r="E634" s="116" t="s">
        <v>271</v>
      </c>
      <c r="F634" s="116" t="s">
        <v>213</v>
      </c>
      <c r="G634" s="122" t="s">
        <v>219</v>
      </c>
      <c r="H634" s="138" t="s">
        <v>229</v>
      </c>
      <c r="I634" s="116" t="s">
        <v>213</v>
      </c>
      <c r="J634" s="194" t="s">
        <v>71</v>
      </c>
      <c r="K634" s="139" t="s">
        <v>254</v>
      </c>
      <c r="L634" s="195" t="s">
        <v>255</v>
      </c>
      <c r="M634" s="177" t="s">
        <v>256</v>
      </c>
      <c r="N634" s="196" t="s">
        <v>257</v>
      </c>
      <c r="O634" s="195" t="s">
        <v>255</v>
      </c>
      <c r="P634" s="197"/>
      <c r="Q634" s="134" t="s">
        <v>221</v>
      </c>
      <c r="R634" s="47" t="s">
        <v>211</v>
      </c>
      <c r="S634" s="135" t="s">
        <v>222</v>
      </c>
      <c r="T634" s="124" t="s">
        <v>279</v>
      </c>
      <c r="U634" s="192" t="s">
        <v>230</v>
      </c>
      <c r="V634" s="192" t="s">
        <v>231</v>
      </c>
    </row>
    <row r="635" spans="1:22" x14ac:dyDescent="0.25">
      <c r="A635" s="19" t="s">
        <v>32</v>
      </c>
      <c r="B635" s="11" t="s">
        <v>253</v>
      </c>
      <c r="C635" s="186">
        <v>10</v>
      </c>
      <c r="D635" s="142">
        <v>9.6666666666666661</v>
      </c>
      <c r="E635" s="128">
        <v>42450</v>
      </c>
      <c r="F635" s="132" t="s">
        <v>226</v>
      </c>
      <c r="G635" s="4">
        <v>-1</v>
      </c>
      <c r="H635" s="4">
        <v>0</v>
      </c>
      <c r="I635" s="187">
        <v>42518</v>
      </c>
      <c r="J635" s="4">
        <v>-1</v>
      </c>
      <c r="K635" s="4">
        <v>1</v>
      </c>
      <c r="L635" s="4">
        <v>-1</v>
      </c>
      <c r="M635" s="4">
        <v>1</v>
      </c>
      <c r="N635" s="4">
        <v>-1</v>
      </c>
      <c r="O635" s="4">
        <v>-1</v>
      </c>
      <c r="P635" s="197"/>
      <c r="Q635" s="134">
        <v>8</v>
      </c>
      <c r="R635" s="47">
        <v>-3</v>
      </c>
      <c r="S635" s="135">
        <f>+R635/Q635</f>
        <v>-0.375</v>
      </c>
      <c r="T635" s="156">
        <f>+D635-S635</f>
        <v>10.041666666666666</v>
      </c>
      <c r="U635" s="193">
        <v>9.6667000000000005</v>
      </c>
      <c r="V635" s="171">
        <f>+U635-T635</f>
        <v>-0.37496666666666556</v>
      </c>
    </row>
    <row r="636" spans="1:22" x14ac:dyDescent="0.25">
      <c r="A636" s="7" t="s">
        <v>752</v>
      </c>
      <c r="B636" s="11" t="s">
        <v>753</v>
      </c>
      <c r="C636" s="4" t="s">
        <v>269</v>
      </c>
      <c r="D636" s="131" t="s">
        <v>270</v>
      </c>
      <c r="E636" s="116" t="s">
        <v>271</v>
      </c>
      <c r="F636" s="116" t="s">
        <v>213</v>
      </c>
      <c r="G636" s="560" t="s">
        <v>550</v>
      </c>
      <c r="H636" s="233" t="s">
        <v>233</v>
      </c>
      <c r="I636" s="149" t="s">
        <v>321</v>
      </c>
      <c r="J636" s="238" t="s">
        <v>421</v>
      </c>
      <c r="K636" s="206" t="s">
        <v>312</v>
      </c>
      <c r="L636" s="116" t="s">
        <v>213</v>
      </c>
      <c r="M636" s="240" t="s">
        <v>291</v>
      </c>
      <c r="N636" s="232" t="s">
        <v>174</v>
      </c>
      <c r="O636" s="776" t="s">
        <v>421</v>
      </c>
      <c r="P636" s="231" t="s">
        <v>312</v>
      </c>
      <c r="Q636" s="124" t="s">
        <v>221</v>
      </c>
      <c r="R636" s="125" t="s">
        <v>211</v>
      </c>
      <c r="S636" s="126" t="s">
        <v>222</v>
      </c>
      <c r="T636" s="124" t="s">
        <v>279</v>
      </c>
      <c r="U636" s="153"/>
      <c r="V636" s="153"/>
    </row>
    <row r="637" spans="1:22" x14ac:dyDescent="0.25">
      <c r="A637" s="7" t="s">
        <v>752</v>
      </c>
      <c r="B637" s="11" t="s">
        <v>753</v>
      </c>
      <c r="C637" s="4">
        <v>8</v>
      </c>
      <c r="D637" s="183">
        <v>8</v>
      </c>
      <c r="E637" s="9"/>
      <c r="F637" s="132" t="s">
        <v>289</v>
      </c>
      <c r="G637" s="133">
        <v>0</v>
      </c>
      <c r="H637" s="4">
        <v>0</v>
      </c>
      <c r="I637" s="4">
        <v>0</v>
      </c>
      <c r="J637" s="4">
        <v>-1</v>
      </c>
      <c r="K637" s="4">
        <v>1</v>
      </c>
      <c r="L637" s="132" t="s">
        <v>226</v>
      </c>
      <c r="M637" s="4">
        <v>1</v>
      </c>
      <c r="N637" s="4">
        <v>1</v>
      </c>
      <c r="O637" s="133">
        <v>-1</v>
      </c>
      <c r="P637" s="4">
        <v>1</v>
      </c>
      <c r="Q637" s="134">
        <v>9</v>
      </c>
      <c r="R637" s="47">
        <v>3</v>
      </c>
      <c r="S637" s="135">
        <v>0.33333333333333331</v>
      </c>
      <c r="T637" s="136">
        <v>7.666666666666667</v>
      </c>
      <c r="U637" s="193"/>
      <c r="V637" s="171"/>
    </row>
    <row r="638" spans="1:22" x14ac:dyDescent="0.25">
      <c r="A638" s="7" t="s">
        <v>752</v>
      </c>
      <c r="B638" s="11" t="s">
        <v>753</v>
      </c>
      <c r="C638" s="4" t="s">
        <v>269</v>
      </c>
      <c r="D638" s="131" t="s">
        <v>270</v>
      </c>
      <c r="E638" s="116" t="s">
        <v>271</v>
      </c>
      <c r="F638" s="116" t="s">
        <v>213</v>
      </c>
      <c r="G638" s="387" t="s">
        <v>421</v>
      </c>
      <c r="H638" s="232" t="s">
        <v>174</v>
      </c>
      <c r="I638" s="240" t="s">
        <v>291</v>
      </c>
      <c r="Q638" s="124" t="s">
        <v>221</v>
      </c>
      <c r="R638" s="125" t="s">
        <v>211</v>
      </c>
      <c r="S638" s="126" t="s">
        <v>222</v>
      </c>
      <c r="T638" s="124" t="s">
        <v>279</v>
      </c>
      <c r="U638" s="153" t="s">
        <v>230</v>
      </c>
      <c r="V638" s="153" t="s">
        <v>231</v>
      </c>
    </row>
    <row r="639" spans="1:22" x14ac:dyDescent="0.25">
      <c r="A639" s="7" t="s">
        <v>752</v>
      </c>
      <c r="B639" s="11" t="s">
        <v>753</v>
      </c>
      <c r="C639" s="186">
        <v>8</v>
      </c>
      <c r="D639" s="183">
        <v>7.666666666666667</v>
      </c>
      <c r="E639" s="203">
        <v>42450</v>
      </c>
      <c r="F639" s="132" t="s">
        <v>226</v>
      </c>
      <c r="G639" s="4">
        <v>1</v>
      </c>
      <c r="H639" s="4">
        <v>1</v>
      </c>
      <c r="I639" s="4">
        <v>1</v>
      </c>
      <c r="Q639" s="134">
        <v>3</v>
      </c>
      <c r="R639" s="47">
        <v>3</v>
      </c>
      <c r="S639" s="135">
        <v>1</v>
      </c>
      <c r="T639" s="136">
        <v>6.666666666666667</v>
      </c>
      <c r="U639" s="193">
        <v>7.6666999999999996</v>
      </c>
      <c r="V639" s="171">
        <v>1.0000333333333327</v>
      </c>
    </row>
    <row r="640" spans="1:22" x14ac:dyDescent="0.25">
      <c r="A640" s="10" t="s">
        <v>754</v>
      </c>
      <c r="B640" s="11" t="s">
        <v>755</v>
      </c>
      <c r="C640" s="4" t="s">
        <v>269</v>
      </c>
      <c r="D640" s="131" t="s">
        <v>270</v>
      </c>
      <c r="E640" s="116" t="s">
        <v>271</v>
      </c>
      <c r="F640" s="116" t="s">
        <v>213</v>
      </c>
      <c r="G640" s="680" t="s">
        <v>312</v>
      </c>
      <c r="H640" s="777" t="s">
        <v>756</v>
      </c>
      <c r="I640" s="302" t="s">
        <v>400</v>
      </c>
      <c r="J640" s="313" t="s">
        <v>312</v>
      </c>
      <c r="K640" s="376" t="s">
        <v>246</v>
      </c>
      <c r="L640" s="211" t="s">
        <v>406</v>
      </c>
      <c r="M640" s="116" t="s">
        <v>213</v>
      </c>
      <c r="N640" s="641" t="s">
        <v>412</v>
      </c>
      <c r="O640" s="590" t="s">
        <v>634</v>
      </c>
      <c r="P640" s="207" t="s">
        <v>757</v>
      </c>
      <c r="Q640" s="124" t="s">
        <v>221</v>
      </c>
      <c r="R640" s="125" t="s">
        <v>211</v>
      </c>
      <c r="S640" s="126" t="s">
        <v>222</v>
      </c>
      <c r="T640" s="124" t="s">
        <v>279</v>
      </c>
      <c r="U640" s="272"/>
      <c r="V640" s="272"/>
    </row>
    <row r="641" spans="1:22" x14ac:dyDescent="0.25">
      <c r="A641" s="10" t="s">
        <v>754</v>
      </c>
      <c r="B641" s="11" t="s">
        <v>755</v>
      </c>
      <c r="C641" s="4">
        <v>8</v>
      </c>
      <c r="D641" s="4"/>
      <c r="E641" s="9"/>
      <c r="F641" s="143">
        <v>42140</v>
      </c>
      <c r="G641" s="133">
        <v>1</v>
      </c>
      <c r="H641" s="4">
        <v>2</v>
      </c>
      <c r="I641" s="4">
        <v>0</v>
      </c>
      <c r="J641" s="4">
        <v>1</v>
      </c>
      <c r="K641" s="4">
        <v>0</v>
      </c>
      <c r="L641" s="4">
        <v>3</v>
      </c>
      <c r="M641" s="132" t="s">
        <v>351</v>
      </c>
      <c r="N641" s="4">
        <v>2</v>
      </c>
      <c r="O641" s="4">
        <v>0</v>
      </c>
      <c r="P641" s="4">
        <v>0</v>
      </c>
      <c r="Q641" s="134">
        <v>9</v>
      </c>
      <c r="R641" s="47">
        <v>9</v>
      </c>
      <c r="S641" s="135">
        <v>1</v>
      </c>
      <c r="T641" s="136">
        <v>7</v>
      </c>
      <c r="U641" s="26"/>
      <c r="V641" s="26"/>
    </row>
    <row r="642" spans="1:22" x14ac:dyDescent="0.25">
      <c r="A642" s="10" t="s">
        <v>754</v>
      </c>
      <c r="B642" s="11" t="s">
        <v>755</v>
      </c>
      <c r="C642" s="4" t="s">
        <v>269</v>
      </c>
      <c r="D642" s="131" t="s">
        <v>270</v>
      </c>
      <c r="E642" s="116" t="s">
        <v>271</v>
      </c>
      <c r="F642" s="116" t="s">
        <v>213</v>
      </c>
      <c r="G642" s="560" t="s">
        <v>758</v>
      </c>
      <c r="H642" s="266" t="s">
        <v>633</v>
      </c>
      <c r="I642" s="116" t="s">
        <v>213</v>
      </c>
      <c r="J642" s="185" t="s">
        <v>550</v>
      </c>
      <c r="K642" s="396" t="s">
        <v>421</v>
      </c>
      <c r="L642" s="477" t="s">
        <v>401</v>
      </c>
      <c r="M642" s="206" t="s">
        <v>312</v>
      </c>
      <c r="N642" s="206" t="s">
        <v>312</v>
      </c>
      <c r="O642" s="185" t="s">
        <v>550</v>
      </c>
      <c r="P642" s="206" t="s">
        <v>751</v>
      </c>
      <c r="Q642" s="124" t="s">
        <v>221</v>
      </c>
      <c r="R642" s="125" t="s">
        <v>211</v>
      </c>
      <c r="S642" s="126" t="s">
        <v>222</v>
      </c>
      <c r="T642" s="124" t="s">
        <v>279</v>
      </c>
      <c r="U642" s="153"/>
      <c r="V642" s="153"/>
    </row>
    <row r="643" spans="1:22" x14ac:dyDescent="0.25">
      <c r="A643" s="10" t="s">
        <v>754</v>
      </c>
      <c r="B643" s="11" t="s">
        <v>755</v>
      </c>
      <c r="C643" s="47">
        <v>7</v>
      </c>
      <c r="D643" s="183">
        <v>7</v>
      </c>
      <c r="E643" s="287">
        <v>42224</v>
      </c>
      <c r="F643" s="132" t="s">
        <v>351</v>
      </c>
      <c r="G643" s="133">
        <v>0</v>
      </c>
      <c r="H643" s="4">
        <v>0</v>
      </c>
      <c r="I643" s="132" t="s">
        <v>289</v>
      </c>
      <c r="J643" s="4">
        <v>-1</v>
      </c>
      <c r="K643" s="4">
        <v>0</v>
      </c>
      <c r="L643" s="4">
        <v>0</v>
      </c>
      <c r="M643" s="4">
        <v>0</v>
      </c>
      <c r="N643" s="4">
        <v>0</v>
      </c>
      <c r="O643" s="4">
        <v>-1</v>
      </c>
      <c r="P643" s="4">
        <v>0</v>
      </c>
      <c r="Q643" s="134">
        <v>9</v>
      </c>
      <c r="R643" s="47">
        <v>-2</v>
      </c>
      <c r="S643" s="135">
        <v>-0.22222222222222221</v>
      </c>
      <c r="T643" s="156">
        <v>7.2222222222222223</v>
      </c>
      <c r="U643" s="778"/>
      <c r="V643" s="283"/>
    </row>
    <row r="644" spans="1:22" x14ac:dyDescent="0.25">
      <c r="A644" s="10" t="s">
        <v>754</v>
      </c>
      <c r="B644" s="11" t="s">
        <v>755</v>
      </c>
      <c r="C644" s="4" t="s">
        <v>269</v>
      </c>
      <c r="D644" s="131" t="s">
        <v>270</v>
      </c>
      <c r="E644" s="116" t="s">
        <v>271</v>
      </c>
      <c r="F644" s="116" t="s">
        <v>213</v>
      </c>
      <c r="G644" s="147" t="s">
        <v>233</v>
      </c>
      <c r="H644" s="396" t="s">
        <v>421</v>
      </c>
      <c r="I644" s="116" t="s">
        <v>213</v>
      </c>
      <c r="J644" s="240" t="s">
        <v>361</v>
      </c>
      <c r="K644" s="174" t="s">
        <v>136</v>
      </c>
      <c r="L644" s="242" t="s">
        <v>245</v>
      </c>
      <c r="M644" s="240" t="s">
        <v>292</v>
      </c>
      <c r="Q644" s="124" t="s">
        <v>221</v>
      </c>
      <c r="R644" s="125" t="s">
        <v>211</v>
      </c>
      <c r="S644" s="126" t="s">
        <v>222</v>
      </c>
      <c r="T644" s="124" t="s">
        <v>279</v>
      </c>
      <c r="U644" s="153" t="s">
        <v>230</v>
      </c>
      <c r="V644" s="153" t="s">
        <v>231</v>
      </c>
    </row>
    <row r="645" spans="1:22" x14ac:dyDescent="0.25">
      <c r="A645" s="10" t="s">
        <v>754</v>
      </c>
      <c r="B645" s="11" t="s">
        <v>755</v>
      </c>
      <c r="C645" s="249">
        <v>7</v>
      </c>
      <c r="D645" s="4">
        <v>7.2222</v>
      </c>
      <c r="E645" s="9"/>
      <c r="F645" s="132" t="s">
        <v>289</v>
      </c>
      <c r="G645" s="133">
        <v>0</v>
      </c>
      <c r="H645" s="4">
        <v>0</v>
      </c>
      <c r="I645" s="132">
        <v>42420</v>
      </c>
      <c r="J645" s="4">
        <v>0</v>
      </c>
      <c r="K645" s="4">
        <v>-1</v>
      </c>
      <c r="L645" s="4">
        <v>-1</v>
      </c>
      <c r="M645" s="4">
        <v>0</v>
      </c>
      <c r="Q645" s="134">
        <v>6</v>
      </c>
      <c r="R645" s="47">
        <v>-2</v>
      </c>
      <c r="S645" s="135">
        <v>-0.33333333333333331</v>
      </c>
      <c r="T645" s="407">
        <v>7.555533333333333</v>
      </c>
      <c r="U645" s="432">
        <v>7</v>
      </c>
      <c r="V645" s="283">
        <v>-0.55553333333333299</v>
      </c>
    </row>
    <row r="646" spans="1:22" x14ac:dyDescent="0.25">
      <c r="A646" s="19" t="s">
        <v>759</v>
      </c>
      <c r="B646" s="13" t="s">
        <v>760</v>
      </c>
      <c r="C646" s="4" t="s">
        <v>269</v>
      </c>
      <c r="D646" s="131" t="s">
        <v>270</v>
      </c>
      <c r="E646" s="116" t="s">
        <v>271</v>
      </c>
      <c r="F646" s="116" t="s">
        <v>213</v>
      </c>
      <c r="G646" s="387" t="s">
        <v>285</v>
      </c>
      <c r="H646" s="231" t="s">
        <v>119</v>
      </c>
      <c r="I646" s="165" t="s">
        <v>582</v>
      </c>
      <c r="J646" s="279" t="s">
        <v>403</v>
      </c>
      <c r="K646" s="167" t="s">
        <v>327</v>
      </c>
      <c r="L646" s="246" t="s">
        <v>251</v>
      </c>
      <c r="Q646" s="124" t="s">
        <v>221</v>
      </c>
      <c r="R646" s="125" t="s">
        <v>211</v>
      </c>
      <c r="S646" s="126" t="s">
        <v>222</v>
      </c>
      <c r="T646" s="124" t="s">
        <v>279</v>
      </c>
      <c r="U646" s="141" t="s">
        <v>230</v>
      </c>
      <c r="V646" s="141" t="s">
        <v>231</v>
      </c>
    </row>
    <row r="647" spans="1:22" x14ac:dyDescent="0.25">
      <c r="A647" s="19" t="s">
        <v>759</v>
      </c>
      <c r="B647" s="13" t="s">
        <v>760</v>
      </c>
      <c r="C647" s="4">
        <v>6</v>
      </c>
      <c r="D647" s="4"/>
      <c r="E647" s="4"/>
      <c r="F647" s="132">
        <v>42476</v>
      </c>
      <c r="G647" s="4">
        <v>1</v>
      </c>
      <c r="H647" s="4">
        <v>1</v>
      </c>
      <c r="I647" s="4">
        <v>1</v>
      </c>
      <c r="J647" s="4">
        <v>-1</v>
      </c>
      <c r="K647" s="4">
        <v>0</v>
      </c>
      <c r="L647" s="4">
        <v>1</v>
      </c>
      <c r="Q647" s="169">
        <v>6</v>
      </c>
      <c r="R647" s="47">
        <v>3</v>
      </c>
      <c r="S647" s="135">
        <f>+R647/Q647</f>
        <v>0.5</v>
      </c>
      <c r="T647" s="497">
        <f>+C647-S647</f>
        <v>5.5</v>
      </c>
      <c r="U647" s="671">
        <v>6</v>
      </c>
      <c r="V647" s="146">
        <f>+U647-T647</f>
        <v>0.5</v>
      </c>
    </row>
    <row r="648" spans="1:22" x14ac:dyDescent="0.25">
      <c r="A648" s="534" t="s">
        <v>759</v>
      </c>
      <c r="B648" s="24" t="s">
        <v>13</v>
      </c>
      <c r="C648" s="4" t="s">
        <v>269</v>
      </c>
      <c r="D648" s="131" t="s">
        <v>270</v>
      </c>
      <c r="E648" s="116" t="s">
        <v>271</v>
      </c>
      <c r="F648" s="116" t="s">
        <v>213</v>
      </c>
      <c r="G648" s="779" t="s">
        <v>140</v>
      </c>
      <c r="H648" s="533" t="s">
        <v>538</v>
      </c>
      <c r="I648" s="780" t="s">
        <v>67</v>
      </c>
      <c r="J648" s="533" t="s">
        <v>219</v>
      </c>
      <c r="K648" s="627" t="s">
        <v>243</v>
      </c>
      <c r="Q648" s="124" t="s">
        <v>221</v>
      </c>
      <c r="R648" s="125" t="s">
        <v>211</v>
      </c>
      <c r="S648" s="126" t="s">
        <v>222</v>
      </c>
      <c r="T648" s="124" t="s">
        <v>279</v>
      </c>
      <c r="U648" s="141" t="s">
        <v>230</v>
      </c>
      <c r="V648" s="141" t="s">
        <v>231</v>
      </c>
    </row>
    <row r="649" spans="1:22" x14ac:dyDescent="0.25">
      <c r="A649" s="14" t="s">
        <v>759</v>
      </c>
      <c r="B649" s="13" t="s">
        <v>13</v>
      </c>
      <c r="C649" s="4">
        <v>10</v>
      </c>
      <c r="D649" s="4"/>
      <c r="E649" s="4"/>
      <c r="F649" s="132">
        <v>42476</v>
      </c>
      <c r="G649" s="4">
        <v>0</v>
      </c>
      <c r="H649" s="4">
        <v>0</v>
      </c>
      <c r="I649" s="4">
        <v>0</v>
      </c>
      <c r="J649" s="4">
        <v>0</v>
      </c>
      <c r="K649" s="4">
        <v>2</v>
      </c>
      <c r="Q649" s="169">
        <v>5</v>
      </c>
      <c r="R649" s="47">
        <v>2</v>
      </c>
      <c r="S649" s="135">
        <f>+R649/Q649</f>
        <v>0.4</v>
      </c>
      <c r="T649" s="497">
        <f>+C649-S649</f>
        <v>9.6</v>
      </c>
      <c r="U649" s="671">
        <v>10</v>
      </c>
      <c r="V649" s="146">
        <f>+U649-T649</f>
        <v>0.40000000000000036</v>
      </c>
    </row>
    <row r="650" spans="1:22" x14ac:dyDescent="0.25">
      <c r="A650" s="27" t="s">
        <v>34</v>
      </c>
      <c r="B650" s="13" t="s">
        <v>35</v>
      </c>
      <c r="C650" s="4" t="s">
        <v>269</v>
      </c>
      <c r="D650" s="131" t="s">
        <v>270</v>
      </c>
      <c r="E650" s="116" t="s">
        <v>271</v>
      </c>
      <c r="F650" s="116" t="s">
        <v>213</v>
      </c>
      <c r="G650" s="139" t="s">
        <v>70</v>
      </c>
      <c r="H650" s="196" t="s">
        <v>257</v>
      </c>
      <c r="I650" s="122" t="s">
        <v>266</v>
      </c>
      <c r="J650" s="116" t="s">
        <v>213</v>
      </c>
      <c r="K650" s="205" t="s">
        <v>66</v>
      </c>
      <c r="L650" s="201" t="s">
        <v>262</v>
      </c>
      <c r="M650" s="207" t="s">
        <v>263</v>
      </c>
      <c r="N650" s="201" t="s">
        <v>264</v>
      </c>
      <c r="O650" s="202" t="s">
        <v>260</v>
      </c>
      <c r="P650" s="207" t="s">
        <v>267</v>
      </c>
      <c r="Q650" s="124" t="s">
        <v>221</v>
      </c>
      <c r="R650" s="125" t="s">
        <v>211</v>
      </c>
      <c r="S650" s="126" t="s">
        <v>222</v>
      </c>
      <c r="T650" s="124" t="s">
        <v>279</v>
      </c>
      <c r="U650" s="141"/>
      <c r="V650" s="141"/>
    </row>
    <row r="651" spans="1:22" x14ac:dyDescent="0.25">
      <c r="A651" s="27" t="s">
        <v>34</v>
      </c>
      <c r="B651" s="13" t="s">
        <v>35</v>
      </c>
      <c r="C651" s="4">
        <v>10</v>
      </c>
      <c r="D651" s="4"/>
      <c r="E651" s="4"/>
      <c r="F651" s="187">
        <v>42518</v>
      </c>
      <c r="G651" s="4">
        <v>1</v>
      </c>
      <c r="H651" s="4">
        <v>-1</v>
      </c>
      <c r="I651" s="4">
        <v>0</v>
      </c>
      <c r="J651" s="187" t="s">
        <v>261</v>
      </c>
      <c r="K651" s="4">
        <v>0</v>
      </c>
      <c r="L651" s="4">
        <v>1</v>
      </c>
      <c r="M651" s="4">
        <v>0</v>
      </c>
      <c r="N651" s="4">
        <v>1</v>
      </c>
      <c r="O651" s="4">
        <v>0</v>
      </c>
      <c r="P651" s="4">
        <v>0</v>
      </c>
      <c r="Q651" s="169">
        <v>9</v>
      </c>
      <c r="R651" s="47">
        <v>2</v>
      </c>
      <c r="S651" s="135">
        <f>+R651/Q651</f>
        <v>0.22222222222222221</v>
      </c>
      <c r="T651" s="144">
        <f>+C651-S651</f>
        <v>9.7777777777777786</v>
      </c>
      <c r="U651" s="170"/>
      <c r="V651" s="171"/>
    </row>
    <row r="652" spans="1:22" x14ac:dyDescent="0.25">
      <c r="A652" s="27" t="s">
        <v>34</v>
      </c>
      <c r="B652" s="13" t="s">
        <v>35</v>
      </c>
      <c r="C652" s="4" t="s">
        <v>269</v>
      </c>
      <c r="D652" s="131" t="s">
        <v>270</v>
      </c>
      <c r="E652" s="116" t="s">
        <v>271</v>
      </c>
      <c r="F652" s="116" t="s">
        <v>213</v>
      </c>
      <c r="G652" s="207" t="s">
        <v>124</v>
      </c>
      <c r="H652" s="207" t="s">
        <v>268</v>
      </c>
      <c r="I652" s="208" t="s">
        <v>260</v>
      </c>
      <c r="J652" s="209" t="s">
        <v>264</v>
      </c>
      <c r="K652" s="208" t="s">
        <v>262</v>
      </c>
      <c r="L652" s="149" t="s">
        <v>263</v>
      </c>
      <c r="Q652" s="124" t="s">
        <v>221</v>
      </c>
      <c r="R652" s="125" t="s">
        <v>211</v>
      </c>
      <c r="S652" s="126" t="s">
        <v>222</v>
      </c>
      <c r="T652" s="124" t="s">
        <v>279</v>
      </c>
      <c r="U652" s="141" t="s">
        <v>230</v>
      </c>
      <c r="V652" s="141" t="s">
        <v>231</v>
      </c>
    </row>
    <row r="653" spans="1:22" x14ac:dyDescent="0.25">
      <c r="A653" s="27" t="s">
        <v>34</v>
      </c>
      <c r="B653" s="13" t="s">
        <v>35</v>
      </c>
      <c r="C653" s="4">
        <v>10</v>
      </c>
      <c r="D653" s="183">
        <f>+T651</f>
        <v>9.7777777777777786</v>
      </c>
      <c r="E653" s="203">
        <v>42560</v>
      </c>
      <c r="F653" s="187" t="s">
        <v>261</v>
      </c>
      <c r="G653" s="4">
        <v>0</v>
      </c>
      <c r="H653" s="4">
        <v>0</v>
      </c>
      <c r="I653" s="4">
        <v>0</v>
      </c>
      <c r="J653" s="4">
        <v>-1</v>
      </c>
      <c r="K653" s="4">
        <v>-1</v>
      </c>
      <c r="L653" s="4">
        <v>0</v>
      </c>
      <c r="Q653" s="169">
        <v>6</v>
      </c>
      <c r="R653" s="47">
        <v>-2</v>
      </c>
      <c r="S653" s="135">
        <f>+R653/Q653</f>
        <v>-0.33333333333333331</v>
      </c>
      <c r="T653" s="144">
        <f>+D653-S653</f>
        <v>10.111111111111112</v>
      </c>
      <c r="U653" s="170">
        <v>9.7777999999999992</v>
      </c>
      <c r="V653" s="171">
        <f>+U653-T653</f>
        <v>-0.33331111111111333</v>
      </c>
    </row>
    <row r="654" spans="1:22" x14ac:dyDescent="0.25">
      <c r="A654" s="20" t="s">
        <v>761</v>
      </c>
      <c r="B654" s="13" t="s">
        <v>762</v>
      </c>
      <c r="C654" s="4" t="s">
        <v>269</v>
      </c>
      <c r="D654" s="131" t="s">
        <v>270</v>
      </c>
      <c r="E654" s="116" t="s">
        <v>271</v>
      </c>
      <c r="F654" s="116" t="s">
        <v>213</v>
      </c>
      <c r="G654" s="672" t="s">
        <v>325</v>
      </c>
      <c r="H654" s="265" t="s">
        <v>136</v>
      </c>
      <c r="I654" s="116" t="s">
        <v>213</v>
      </c>
      <c r="J654" s="348" t="s">
        <v>215</v>
      </c>
      <c r="K654" s="360" t="s">
        <v>139</v>
      </c>
      <c r="L654" s="653" t="s">
        <v>143</v>
      </c>
      <c r="M654" s="116" t="s">
        <v>213</v>
      </c>
      <c r="N654" s="207" t="s">
        <v>381</v>
      </c>
      <c r="O654" s="233" t="s">
        <v>383</v>
      </c>
      <c r="P654" s="781" t="s">
        <v>426</v>
      </c>
      <c r="Q654" s="124" t="s">
        <v>221</v>
      </c>
      <c r="R654" s="125" t="s">
        <v>211</v>
      </c>
      <c r="S654" s="126" t="s">
        <v>222</v>
      </c>
      <c r="T654" s="124" t="s">
        <v>279</v>
      </c>
      <c r="U654" s="26"/>
      <c r="V654" s="26"/>
    </row>
    <row r="655" spans="1:22" x14ac:dyDescent="0.25">
      <c r="A655" s="20" t="s">
        <v>761</v>
      </c>
      <c r="B655" s="13" t="s">
        <v>762</v>
      </c>
      <c r="C655" s="4">
        <v>8</v>
      </c>
      <c r="D655" s="4">
        <v>163</v>
      </c>
      <c r="E655" s="143">
        <v>41755</v>
      </c>
      <c r="F655" s="203">
        <v>42035</v>
      </c>
      <c r="G655" s="217">
        <v>0</v>
      </c>
      <c r="H655" s="4">
        <v>1</v>
      </c>
      <c r="I655" s="128" t="s">
        <v>224</v>
      </c>
      <c r="J655" s="130">
        <v>0</v>
      </c>
      <c r="K655" s="130">
        <v>0</v>
      </c>
      <c r="L655" s="130">
        <v>1</v>
      </c>
      <c r="M655" s="132" t="s">
        <v>351</v>
      </c>
      <c r="N655" s="4">
        <v>0</v>
      </c>
      <c r="O655" s="4">
        <v>1</v>
      </c>
      <c r="P655" s="253">
        <v>0</v>
      </c>
      <c r="Q655" s="134">
        <v>8</v>
      </c>
      <c r="R655" s="47">
        <v>3</v>
      </c>
      <c r="S655" s="135">
        <v>0.375</v>
      </c>
      <c r="T655" s="136">
        <v>7.625</v>
      </c>
      <c r="U655" s="26"/>
      <c r="V655" s="26"/>
    </row>
    <row r="656" spans="1:22" x14ac:dyDescent="0.25">
      <c r="A656" s="20" t="s">
        <v>761</v>
      </c>
      <c r="B656" s="13" t="s">
        <v>762</v>
      </c>
      <c r="C656" s="4" t="s">
        <v>269</v>
      </c>
      <c r="D656" s="131" t="s">
        <v>270</v>
      </c>
      <c r="E656" s="116" t="s">
        <v>271</v>
      </c>
      <c r="F656" s="116" t="s">
        <v>213</v>
      </c>
      <c r="G656" s="618" t="s">
        <v>380</v>
      </c>
      <c r="H656" s="208" t="s">
        <v>382</v>
      </c>
      <c r="I656" s="233" t="s">
        <v>425</v>
      </c>
      <c r="J656" s="204" t="s">
        <v>380</v>
      </c>
      <c r="K656" s="251" t="s">
        <v>341</v>
      </c>
      <c r="L656" s="323" t="s">
        <v>352</v>
      </c>
      <c r="M656" s="233" t="s">
        <v>425</v>
      </c>
      <c r="N656" s="233" t="s">
        <v>383</v>
      </c>
      <c r="O656" s="116" t="s">
        <v>213</v>
      </c>
      <c r="P656" s="223" t="s">
        <v>119</v>
      </c>
      <c r="Q656" s="124" t="s">
        <v>221</v>
      </c>
      <c r="R656" s="125" t="s">
        <v>211</v>
      </c>
      <c r="S656" s="126" t="s">
        <v>222</v>
      </c>
      <c r="T656" s="124" t="s">
        <v>279</v>
      </c>
      <c r="U656" s="153"/>
      <c r="V656" s="153"/>
    </row>
    <row r="657" spans="1:22" x14ac:dyDescent="0.25">
      <c r="A657" s="20" t="s">
        <v>761</v>
      </c>
      <c r="B657" s="13" t="s">
        <v>762</v>
      </c>
      <c r="C657" s="47">
        <v>8</v>
      </c>
      <c r="D657" s="183">
        <v>7.625</v>
      </c>
      <c r="E657" s="287">
        <v>42226</v>
      </c>
      <c r="F657" s="132" t="s">
        <v>351</v>
      </c>
      <c r="G657" s="133">
        <v>0</v>
      </c>
      <c r="H657" s="4">
        <v>0</v>
      </c>
      <c r="I657" s="4">
        <v>2</v>
      </c>
      <c r="J657" s="4">
        <v>0</v>
      </c>
      <c r="K657" s="4">
        <v>2</v>
      </c>
      <c r="L657" s="4">
        <v>1</v>
      </c>
      <c r="M657" s="4">
        <v>2</v>
      </c>
      <c r="N657" s="4">
        <v>1</v>
      </c>
      <c r="O657" s="187" t="s">
        <v>464</v>
      </c>
      <c r="P657" s="4">
        <v>0</v>
      </c>
      <c r="Q657" s="134">
        <v>9</v>
      </c>
      <c r="R657" s="47">
        <v>8</v>
      </c>
      <c r="S657" s="135">
        <f>+R657/Q657</f>
        <v>0.88888888888888884</v>
      </c>
      <c r="T657" s="156">
        <f>+D657-S657</f>
        <v>6.7361111111111107</v>
      </c>
      <c r="U657" s="354"/>
      <c r="V657" s="171"/>
    </row>
    <row r="658" spans="1:22" x14ac:dyDescent="0.25">
      <c r="A658" s="20" t="s">
        <v>761</v>
      </c>
      <c r="B658" s="13" t="s">
        <v>762</v>
      </c>
      <c r="C658" s="4" t="s">
        <v>269</v>
      </c>
      <c r="D658" s="131" t="s">
        <v>270</v>
      </c>
      <c r="E658" s="116" t="s">
        <v>271</v>
      </c>
      <c r="F658" s="116" t="s">
        <v>213</v>
      </c>
      <c r="G658" s="279" t="s">
        <v>403</v>
      </c>
      <c r="H658" s="434" t="s">
        <v>120</v>
      </c>
      <c r="I658" s="246" t="s">
        <v>245</v>
      </c>
      <c r="J658" s="122" t="s">
        <v>488</v>
      </c>
      <c r="K658" s="247" t="s">
        <v>463</v>
      </c>
      <c r="L658" s="232" t="s">
        <v>403</v>
      </c>
      <c r="M658" s="246" t="s">
        <v>245</v>
      </c>
      <c r="N658" s="356" t="s">
        <v>273</v>
      </c>
      <c r="O658" s="242" t="s">
        <v>116</v>
      </c>
      <c r="P658" s="242" t="s">
        <v>463</v>
      </c>
      <c r="Q658" s="124" t="s">
        <v>221</v>
      </c>
      <c r="R658" s="125" t="s">
        <v>211</v>
      </c>
      <c r="S658" s="126" t="s">
        <v>222</v>
      </c>
      <c r="T658" s="124" t="s">
        <v>279</v>
      </c>
      <c r="U658" s="153" t="s">
        <v>230</v>
      </c>
      <c r="V658" s="153" t="s">
        <v>231</v>
      </c>
    </row>
    <row r="659" spans="1:22" x14ac:dyDescent="0.25">
      <c r="A659" s="20" t="s">
        <v>761</v>
      </c>
      <c r="B659" s="13" t="s">
        <v>762</v>
      </c>
      <c r="C659" s="4">
        <v>7</v>
      </c>
      <c r="D659" s="183">
        <f>+T657</f>
        <v>6.7361111111111107</v>
      </c>
      <c r="E659" s="203">
        <v>42490</v>
      </c>
      <c r="F659" s="187" t="s">
        <v>464</v>
      </c>
      <c r="G659" s="4">
        <v>0</v>
      </c>
      <c r="H659" s="4">
        <v>0</v>
      </c>
      <c r="I659" s="4">
        <v>1</v>
      </c>
      <c r="J659" s="4">
        <v>0</v>
      </c>
      <c r="K659" s="4">
        <v>0</v>
      </c>
      <c r="L659" s="4">
        <v>3</v>
      </c>
      <c r="M659" s="4">
        <v>1</v>
      </c>
      <c r="N659" s="4">
        <v>0</v>
      </c>
      <c r="O659" s="4">
        <v>0</v>
      </c>
      <c r="P659" s="4">
        <v>0</v>
      </c>
      <c r="Q659" s="134">
        <v>10</v>
      </c>
      <c r="R659" s="47">
        <v>5</v>
      </c>
      <c r="S659" s="135">
        <f>+R659/Q659</f>
        <v>0.5</v>
      </c>
      <c r="T659" s="156">
        <f>+D659-S659</f>
        <v>6.2361111111111107</v>
      </c>
      <c r="U659" s="354">
        <v>7.625</v>
      </c>
      <c r="V659" s="171">
        <f>+U659-T659</f>
        <v>1.3888888888888893</v>
      </c>
    </row>
    <row r="660" spans="1:22" x14ac:dyDescent="0.25">
      <c r="A660" s="20" t="s">
        <v>761</v>
      </c>
      <c r="B660" s="13" t="s">
        <v>762</v>
      </c>
      <c r="C660" s="4" t="s">
        <v>269</v>
      </c>
      <c r="D660" s="131" t="s">
        <v>270</v>
      </c>
      <c r="E660" s="116" t="s">
        <v>271</v>
      </c>
      <c r="F660" s="116" t="s">
        <v>213</v>
      </c>
      <c r="G660" s="133"/>
      <c r="H660" s="4"/>
      <c r="I660" s="4"/>
      <c r="J660" s="197"/>
      <c r="K660" s="197"/>
      <c r="L660" s="197"/>
      <c r="M660" s="197"/>
      <c r="N660" s="197"/>
      <c r="O660" s="197"/>
      <c r="P660" s="197"/>
      <c r="Q660" s="134"/>
      <c r="R660" s="47"/>
      <c r="S660" s="135"/>
      <c r="T660" s="156"/>
      <c r="U660" s="354"/>
      <c r="V660" s="171"/>
    </row>
    <row r="661" spans="1:22" x14ac:dyDescent="0.25">
      <c r="A661" s="20" t="s">
        <v>761</v>
      </c>
      <c r="B661" s="13" t="s">
        <v>762</v>
      </c>
      <c r="C661" s="186">
        <v>6</v>
      </c>
      <c r="D661" s="183">
        <f>+T659</f>
        <v>6.2361111111111107</v>
      </c>
      <c r="E661" s="203">
        <v>42492</v>
      </c>
      <c r="F661" s="187"/>
      <c r="G661" s="133"/>
      <c r="H661" s="4"/>
      <c r="I661" s="4"/>
      <c r="J661" s="197"/>
      <c r="K661" s="197"/>
      <c r="L661" s="197"/>
      <c r="M661" s="197"/>
      <c r="N661" s="197"/>
      <c r="O661" s="197"/>
      <c r="P661" s="197"/>
      <c r="Q661" s="134"/>
      <c r="R661" s="47"/>
      <c r="S661" s="135"/>
      <c r="T661" s="156"/>
      <c r="U661" s="354"/>
      <c r="V661" s="171"/>
    </row>
    <row r="662" spans="1:22" x14ac:dyDescent="0.25">
      <c r="A662" s="17" t="s">
        <v>36</v>
      </c>
      <c r="B662" s="11" t="s">
        <v>763</v>
      </c>
      <c r="C662" s="4" t="s">
        <v>269</v>
      </c>
      <c r="D662" s="131" t="s">
        <v>270</v>
      </c>
      <c r="E662" s="116" t="s">
        <v>271</v>
      </c>
      <c r="F662" s="116" t="s">
        <v>213</v>
      </c>
      <c r="G662" s="133"/>
      <c r="H662" s="4"/>
      <c r="I662" s="4"/>
      <c r="Q662" s="415"/>
      <c r="R662" s="45"/>
      <c r="S662" s="308"/>
      <c r="T662" s="124" t="s">
        <v>279</v>
      </c>
      <c r="U662" s="423"/>
      <c r="V662" s="594"/>
    </row>
    <row r="663" spans="1:22" x14ac:dyDescent="0.25">
      <c r="A663" s="17" t="s">
        <v>36</v>
      </c>
      <c r="B663" s="11" t="s">
        <v>763</v>
      </c>
      <c r="C663" s="4">
        <v>6</v>
      </c>
      <c r="D663" s="4"/>
      <c r="E663" s="128"/>
      <c r="F663" s="562" t="s">
        <v>562</v>
      </c>
      <c r="G663" s="133"/>
      <c r="H663" s="4"/>
      <c r="I663" s="4"/>
      <c r="Q663" s="415"/>
      <c r="R663" s="45"/>
      <c r="S663" s="308"/>
      <c r="T663" s="667"/>
      <c r="U663" s="423"/>
      <c r="V663" s="594"/>
    </row>
    <row r="664" spans="1:22" x14ac:dyDescent="0.25">
      <c r="A664" s="10" t="s">
        <v>764</v>
      </c>
      <c r="B664" s="11" t="s">
        <v>765</v>
      </c>
      <c r="C664" s="4" t="s">
        <v>269</v>
      </c>
      <c r="D664" s="131" t="s">
        <v>270</v>
      </c>
      <c r="E664" s="116" t="s">
        <v>271</v>
      </c>
      <c r="F664" s="116" t="s">
        <v>213</v>
      </c>
      <c r="G664" s="353" t="s">
        <v>350</v>
      </c>
      <c r="H664" s="166" t="s">
        <v>647</v>
      </c>
      <c r="I664" s="491" t="s">
        <v>396</v>
      </c>
      <c r="J664" s="782" t="s">
        <v>395</v>
      </c>
      <c r="K664" s="246" t="s">
        <v>350</v>
      </c>
      <c r="L664" s="166" t="s">
        <v>647</v>
      </c>
      <c r="M664" s="491" t="s">
        <v>396</v>
      </c>
      <c r="N664" s="782" t="s">
        <v>395</v>
      </c>
      <c r="O664" s="116" t="s">
        <v>213</v>
      </c>
      <c r="P664" s="321" t="s">
        <v>347</v>
      </c>
      <c r="Q664" s="124" t="s">
        <v>221</v>
      </c>
      <c r="R664" s="125" t="s">
        <v>211</v>
      </c>
      <c r="S664" s="126" t="s">
        <v>222</v>
      </c>
      <c r="T664" s="124" t="s">
        <v>279</v>
      </c>
      <c r="U664" s="26"/>
      <c r="V664" s="26"/>
    </row>
    <row r="665" spans="1:22" x14ac:dyDescent="0.25">
      <c r="A665" s="10" t="s">
        <v>764</v>
      </c>
      <c r="B665" s="11" t="s">
        <v>765</v>
      </c>
      <c r="C665" s="4">
        <v>9</v>
      </c>
      <c r="D665" s="4"/>
      <c r="E665" s="9"/>
      <c r="F665" s="132" t="s">
        <v>345</v>
      </c>
      <c r="G665" s="133">
        <v>-1</v>
      </c>
      <c r="H665" s="4">
        <v>-1</v>
      </c>
      <c r="I665" s="4">
        <v>3</v>
      </c>
      <c r="J665" s="4">
        <v>0</v>
      </c>
      <c r="K665" s="4">
        <v>0</v>
      </c>
      <c r="L665" s="4">
        <v>-1</v>
      </c>
      <c r="M665" s="4">
        <v>3</v>
      </c>
      <c r="N665" s="4">
        <v>0</v>
      </c>
      <c r="O665" s="132" t="s">
        <v>351</v>
      </c>
      <c r="P665" s="4">
        <v>-1</v>
      </c>
      <c r="Q665" s="134">
        <v>9</v>
      </c>
      <c r="R665" s="47">
        <v>2</v>
      </c>
      <c r="S665" s="135">
        <v>0.22222222222222221</v>
      </c>
      <c r="T665" s="136">
        <v>8.7777777777777786</v>
      </c>
      <c r="U665" s="26"/>
      <c r="V665" s="26"/>
    </row>
    <row r="666" spans="1:22" x14ac:dyDescent="0.25">
      <c r="A666" s="10" t="s">
        <v>764</v>
      </c>
      <c r="B666" s="11" t="s">
        <v>765</v>
      </c>
      <c r="C666" s="4" t="s">
        <v>269</v>
      </c>
      <c r="D666" s="131" t="s">
        <v>270</v>
      </c>
      <c r="E666" s="116" t="s">
        <v>271</v>
      </c>
      <c r="F666" s="116" t="s">
        <v>213</v>
      </c>
      <c r="G666" s="285" t="s">
        <v>349</v>
      </c>
      <c r="H666" s="477" t="s">
        <v>526</v>
      </c>
      <c r="I666" s="208" t="s">
        <v>342</v>
      </c>
      <c r="J666" s="202" t="s">
        <v>352</v>
      </c>
      <c r="K666" s="185" t="s">
        <v>350</v>
      </c>
      <c r="L666" s="202" t="s">
        <v>352</v>
      </c>
      <c r="M666" s="477" t="s">
        <v>526</v>
      </c>
      <c r="N666" s="477" t="s">
        <v>526</v>
      </c>
      <c r="O666" s="208" t="s">
        <v>342</v>
      </c>
      <c r="P666" s="202" t="s">
        <v>352</v>
      </c>
      <c r="Q666" s="124" t="s">
        <v>221</v>
      </c>
      <c r="R666" s="125" t="s">
        <v>211</v>
      </c>
      <c r="S666" s="126" t="s">
        <v>222</v>
      </c>
      <c r="T666" s="124" t="s">
        <v>279</v>
      </c>
      <c r="U666" s="153"/>
      <c r="V666" s="153"/>
    </row>
    <row r="667" spans="1:22" x14ac:dyDescent="0.25">
      <c r="A667" s="10" t="s">
        <v>764</v>
      </c>
      <c r="B667" s="11" t="s">
        <v>765</v>
      </c>
      <c r="C667" s="47">
        <v>9</v>
      </c>
      <c r="D667" s="183">
        <v>8.7777777777777786</v>
      </c>
      <c r="E667" s="287">
        <v>42226</v>
      </c>
      <c r="F667" s="132" t="s">
        <v>351</v>
      </c>
      <c r="G667" s="133">
        <v>-1</v>
      </c>
      <c r="H667" s="4">
        <v>-1</v>
      </c>
      <c r="I667" s="4">
        <v>0</v>
      </c>
      <c r="J667" s="4">
        <v>0</v>
      </c>
      <c r="K667" s="4">
        <v>-1</v>
      </c>
      <c r="L667" s="4">
        <v>0</v>
      </c>
      <c r="M667" s="4">
        <v>-1</v>
      </c>
      <c r="N667" s="4">
        <v>-1</v>
      </c>
      <c r="O667" s="4">
        <v>0</v>
      </c>
      <c r="P667" s="4">
        <v>0</v>
      </c>
      <c r="Q667" s="134">
        <v>10</v>
      </c>
      <c r="R667" s="47">
        <v>-5</v>
      </c>
      <c r="S667" s="135">
        <v>-0.5</v>
      </c>
      <c r="T667" s="281">
        <v>9.5</v>
      </c>
      <c r="U667" s="326"/>
      <c r="V667" s="283"/>
    </row>
    <row r="668" spans="1:22" x14ac:dyDescent="0.25">
      <c r="A668" s="10" t="s">
        <v>764</v>
      </c>
      <c r="B668" s="11" t="s">
        <v>766</v>
      </c>
      <c r="C668" s="4" t="s">
        <v>269</v>
      </c>
      <c r="D668" s="131" t="s">
        <v>270</v>
      </c>
      <c r="E668" s="116" t="s">
        <v>271</v>
      </c>
      <c r="F668" s="116" t="s">
        <v>213</v>
      </c>
      <c r="G668" s="654" t="s">
        <v>67</v>
      </c>
      <c r="H668" s="149" t="s">
        <v>235</v>
      </c>
      <c r="I668" s="208" t="s">
        <v>516</v>
      </c>
      <c r="J668" s="746" t="s">
        <v>234</v>
      </c>
      <c r="K668" s="116" t="s">
        <v>213</v>
      </c>
      <c r="L668" s="396" t="s">
        <v>421</v>
      </c>
      <c r="M668" s="185" t="s">
        <v>751</v>
      </c>
      <c r="N668" s="206" t="s">
        <v>312</v>
      </c>
      <c r="O668" s="149" t="s">
        <v>321</v>
      </c>
      <c r="P668" s="185" t="s">
        <v>550</v>
      </c>
      <c r="Q668" s="124" t="s">
        <v>221</v>
      </c>
      <c r="R668" s="125" t="s">
        <v>211</v>
      </c>
      <c r="S668" s="126" t="s">
        <v>222</v>
      </c>
      <c r="T668" s="124" t="s">
        <v>279</v>
      </c>
      <c r="U668" s="153" t="s">
        <v>230</v>
      </c>
      <c r="V668" s="153" t="s">
        <v>231</v>
      </c>
    </row>
    <row r="669" spans="1:22" x14ac:dyDescent="0.25">
      <c r="A669" s="10" t="s">
        <v>764</v>
      </c>
      <c r="B669" s="11" t="s">
        <v>766</v>
      </c>
      <c r="C669" s="4">
        <v>10</v>
      </c>
      <c r="D669" s="183">
        <v>9.5</v>
      </c>
      <c r="E669" s="287">
        <v>42226</v>
      </c>
      <c r="F669" s="132">
        <v>42308</v>
      </c>
      <c r="G669" s="273">
        <v>0</v>
      </c>
      <c r="H669" s="47">
        <v>0</v>
      </c>
      <c r="I669" s="47">
        <v>0</v>
      </c>
      <c r="J669" s="47">
        <v>0</v>
      </c>
      <c r="K669" s="132" t="s">
        <v>289</v>
      </c>
      <c r="L669" s="4">
        <v>2</v>
      </c>
      <c r="M669" s="4">
        <v>0</v>
      </c>
      <c r="N669" s="4">
        <v>2</v>
      </c>
      <c r="O669" s="4">
        <v>0</v>
      </c>
      <c r="P669" s="4">
        <v>0</v>
      </c>
      <c r="Q669" s="134">
        <v>9</v>
      </c>
      <c r="R669" s="47">
        <v>2</v>
      </c>
      <c r="S669" s="135">
        <v>0.22222222222222221</v>
      </c>
      <c r="T669" s="156">
        <v>9.2777777777777786</v>
      </c>
      <c r="U669" s="193">
        <v>8.7777777777777786</v>
      </c>
      <c r="V669" s="171">
        <v>-0.5</v>
      </c>
    </row>
    <row r="670" spans="1:22" x14ac:dyDescent="0.25">
      <c r="A670" s="10" t="s">
        <v>764</v>
      </c>
      <c r="B670" s="11" t="s">
        <v>766</v>
      </c>
      <c r="C670" s="4" t="s">
        <v>269</v>
      </c>
      <c r="D670" s="131" t="s">
        <v>270</v>
      </c>
      <c r="E670" s="116" t="s">
        <v>271</v>
      </c>
      <c r="F670" s="116" t="s">
        <v>213</v>
      </c>
      <c r="Q670" s="125"/>
      <c r="R670" s="125"/>
      <c r="S670" s="127"/>
      <c r="T670" s="125"/>
      <c r="U670" s="26"/>
      <c r="V670" s="26"/>
    </row>
    <row r="671" spans="1:22" x14ac:dyDescent="0.25">
      <c r="A671" s="10" t="s">
        <v>764</v>
      </c>
      <c r="B671" s="11" t="s">
        <v>766</v>
      </c>
      <c r="C671" s="249">
        <v>9</v>
      </c>
      <c r="D671" s="183">
        <v>9.2777777777777786</v>
      </c>
      <c r="E671" s="9"/>
      <c r="F671" s="9"/>
      <c r="Q671" s="125"/>
      <c r="R671" s="125"/>
      <c r="S671" s="127"/>
      <c r="T671" s="125"/>
      <c r="U671" s="26"/>
      <c r="V671" s="26"/>
    </row>
    <row r="672" spans="1:22" x14ac:dyDescent="0.25">
      <c r="A672" s="783" t="s">
        <v>767</v>
      </c>
      <c r="B672" s="6" t="s">
        <v>768</v>
      </c>
      <c r="C672" s="4" t="s">
        <v>269</v>
      </c>
      <c r="D672" s="131" t="s">
        <v>270</v>
      </c>
      <c r="E672" s="116" t="s">
        <v>271</v>
      </c>
      <c r="F672" s="116" t="s">
        <v>213</v>
      </c>
      <c r="G672" s="123" t="s">
        <v>372</v>
      </c>
      <c r="H672" s="571" t="s">
        <v>440</v>
      </c>
      <c r="I672" s="492" t="s">
        <v>501</v>
      </c>
      <c r="J672" s="492" t="s">
        <v>478</v>
      </c>
      <c r="Q672" s="124" t="s">
        <v>221</v>
      </c>
      <c r="R672" s="125" t="s">
        <v>211</v>
      </c>
      <c r="S672" s="126" t="s">
        <v>222</v>
      </c>
      <c r="T672" s="124" t="s">
        <v>279</v>
      </c>
      <c r="U672" s="153" t="s">
        <v>230</v>
      </c>
      <c r="V672" s="153" t="s">
        <v>231</v>
      </c>
    </row>
    <row r="673" spans="1:22" x14ac:dyDescent="0.25">
      <c r="A673" s="783" t="s">
        <v>767</v>
      </c>
      <c r="B673" s="6" t="s">
        <v>768</v>
      </c>
      <c r="C673" s="4">
        <v>5</v>
      </c>
      <c r="D673" s="47"/>
      <c r="E673" s="47"/>
      <c r="F673" s="218">
        <v>42161</v>
      </c>
      <c r="G673" s="273">
        <v>0</v>
      </c>
      <c r="H673" s="4">
        <v>-1</v>
      </c>
      <c r="I673" s="4">
        <v>-1</v>
      </c>
      <c r="J673" s="4">
        <v>0</v>
      </c>
      <c r="Q673" s="134">
        <v>4</v>
      </c>
      <c r="R673" s="47">
        <v>-2</v>
      </c>
      <c r="S673" s="135">
        <v>-0.5</v>
      </c>
      <c r="T673" s="497">
        <v>5.5</v>
      </c>
      <c r="U673" s="423">
        <v>5</v>
      </c>
      <c r="V673" s="146">
        <v>-0.5</v>
      </c>
    </row>
    <row r="674" spans="1:22" x14ac:dyDescent="0.25">
      <c r="A674" s="20" t="s">
        <v>769</v>
      </c>
      <c r="B674" s="11" t="s">
        <v>770</v>
      </c>
      <c r="C674" s="4" t="s">
        <v>269</v>
      </c>
      <c r="D674" s="131" t="s">
        <v>270</v>
      </c>
      <c r="E674" s="116" t="s">
        <v>271</v>
      </c>
      <c r="F674" s="116" t="s">
        <v>213</v>
      </c>
      <c r="G674" s="640" t="s">
        <v>729</v>
      </c>
      <c r="H674" s="214" t="s">
        <v>338</v>
      </c>
      <c r="I674" s="222" t="s">
        <v>219</v>
      </c>
      <c r="J674" s="527" t="s">
        <v>144</v>
      </c>
      <c r="K674" s="527" t="s">
        <v>704</v>
      </c>
      <c r="L674" s="221" t="s">
        <v>540</v>
      </c>
      <c r="M674" s="116" t="s">
        <v>213</v>
      </c>
      <c r="N674" s="370" t="s">
        <v>411</v>
      </c>
      <c r="O674" s="216" t="s">
        <v>625</v>
      </c>
      <c r="P674" s="784" t="s">
        <v>512</v>
      </c>
      <c r="Q674" s="124" t="s">
        <v>221</v>
      </c>
      <c r="R674" s="125" t="s">
        <v>211</v>
      </c>
      <c r="S674" s="126" t="s">
        <v>222</v>
      </c>
      <c r="T674" s="124" t="s">
        <v>279</v>
      </c>
      <c r="U674" s="26"/>
      <c r="V674" s="26"/>
    </row>
    <row r="675" spans="1:22" x14ac:dyDescent="0.25">
      <c r="A675" s="20" t="s">
        <v>769</v>
      </c>
      <c r="B675" s="11" t="s">
        <v>770</v>
      </c>
      <c r="C675" s="4">
        <v>7</v>
      </c>
      <c r="D675" s="47"/>
      <c r="E675" s="47"/>
      <c r="F675" s="218">
        <v>42161</v>
      </c>
      <c r="G675" s="273">
        <v>0</v>
      </c>
      <c r="H675" s="47">
        <v>-1</v>
      </c>
      <c r="I675" s="4">
        <v>0</v>
      </c>
      <c r="J675" s="4">
        <v>0</v>
      </c>
      <c r="K675" s="4">
        <v>0</v>
      </c>
      <c r="L675" s="4">
        <v>1</v>
      </c>
      <c r="M675" s="132" t="s">
        <v>345</v>
      </c>
      <c r="N675" s="47">
        <v>1</v>
      </c>
      <c r="O675" s="47">
        <v>1</v>
      </c>
      <c r="P675" s="47">
        <v>1</v>
      </c>
      <c r="Q675" s="134">
        <v>9</v>
      </c>
      <c r="R675" s="47">
        <v>3</v>
      </c>
      <c r="S675" s="135">
        <v>0.33333333333333331</v>
      </c>
      <c r="T675" s="136">
        <v>6.666666666666667</v>
      </c>
      <c r="U675" s="26"/>
      <c r="V675" s="26"/>
    </row>
    <row r="676" spans="1:22" x14ac:dyDescent="0.25">
      <c r="A676" s="20" t="s">
        <v>769</v>
      </c>
      <c r="B676" s="11" t="s">
        <v>770</v>
      </c>
      <c r="C676" s="4" t="s">
        <v>269</v>
      </c>
      <c r="D676" s="131" t="s">
        <v>270</v>
      </c>
      <c r="E676" s="116" t="s">
        <v>271</v>
      </c>
      <c r="F676" s="116" t="s">
        <v>213</v>
      </c>
      <c r="G676" s="559" t="s">
        <v>415</v>
      </c>
      <c r="H676" s="293" t="s">
        <v>511</v>
      </c>
      <c r="I676" s="167" t="s">
        <v>416</v>
      </c>
      <c r="J676" s="165" t="s">
        <v>412</v>
      </c>
      <c r="K676" s="116" t="s">
        <v>213</v>
      </c>
      <c r="L676" s="240" t="s">
        <v>291</v>
      </c>
      <c r="M676" s="174" t="s">
        <v>313</v>
      </c>
      <c r="N676" s="242" t="s">
        <v>590</v>
      </c>
      <c r="O676" s="246" t="s">
        <v>400</v>
      </c>
      <c r="Q676" s="124" t="s">
        <v>221</v>
      </c>
      <c r="R676" s="125" t="s">
        <v>211</v>
      </c>
      <c r="S676" s="126" t="s">
        <v>222</v>
      </c>
      <c r="T676" s="124" t="s">
        <v>279</v>
      </c>
      <c r="U676" s="153"/>
      <c r="V676" s="153"/>
    </row>
    <row r="677" spans="1:22" x14ac:dyDescent="0.25">
      <c r="A677" s="20" t="s">
        <v>769</v>
      </c>
      <c r="B677" s="11" t="s">
        <v>770</v>
      </c>
      <c r="C677" s="47">
        <v>7</v>
      </c>
      <c r="D677" s="183">
        <v>6.666666666666667</v>
      </c>
      <c r="E677" s="287">
        <v>42203</v>
      </c>
      <c r="F677" s="132" t="s">
        <v>345</v>
      </c>
      <c r="G677" s="273">
        <v>1</v>
      </c>
      <c r="H677" s="47">
        <v>-1</v>
      </c>
      <c r="I677" s="47">
        <v>0</v>
      </c>
      <c r="J677" s="47">
        <v>1</v>
      </c>
      <c r="K677" s="116" t="s">
        <v>561</v>
      </c>
      <c r="L677" s="687">
        <v>0</v>
      </c>
      <c r="M677" s="4">
        <v>0</v>
      </c>
      <c r="N677" s="4">
        <v>-1</v>
      </c>
      <c r="O677" s="4">
        <v>1</v>
      </c>
      <c r="Q677" s="134">
        <v>8</v>
      </c>
      <c r="R677" s="47">
        <v>1</v>
      </c>
      <c r="S677" s="135">
        <v>0.125</v>
      </c>
      <c r="T677" s="156">
        <v>6.875</v>
      </c>
      <c r="U677" s="170"/>
      <c r="V677" s="171"/>
    </row>
    <row r="678" spans="1:22" x14ac:dyDescent="0.25">
      <c r="A678" s="20" t="s">
        <v>769</v>
      </c>
      <c r="B678" s="11" t="s">
        <v>771</v>
      </c>
      <c r="C678" s="4" t="s">
        <v>269</v>
      </c>
      <c r="D678" s="131" t="s">
        <v>270</v>
      </c>
      <c r="E678" s="116" t="s">
        <v>271</v>
      </c>
      <c r="F678" s="116" t="s">
        <v>213</v>
      </c>
      <c r="G678" s="223" t="s">
        <v>550</v>
      </c>
      <c r="H678" s="242" t="s">
        <v>429</v>
      </c>
      <c r="I678" s="166" t="s">
        <v>372</v>
      </c>
      <c r="J678" s="242" t="s">
        <v>273</v>
      </c>
      <c r="K678" s="410" t="s">
        <v>590</v>
      </c>
      <c r="L678" s="116" t="s">
        <v>213</v>
      </c>
      <c r="M678" s="122" t="s">
        <v>372</v>
      </c>
      <c r="N678" s="434" t="s">
        <v>285</v>
      </c>
      <c r="O678" s="785" t="s">
        <v>457</v>
      </c>
      <c r="P678" s="242" t="s">
        <v>455</v>
      </c>
      <c r="Q678" s="124" t="s">
        <v>221</v>
      </c>
      <c r="R678" s="125" t="s">
        <v>211</v>
      </c>
      <c r="S678" s="126" t="s">
        <v>222</v>
      </c>
      <c r="T678" s="124" t="s">
        <v>279</v>
      </c>
      <c r="U678" s="153"/>
      <c r="V678" s="153"/>
    </row>
    <row r="679" spans="1:22" x14ac:dyDescent="0.25">
      <c r="A679" s="20" t="s">
        <v>769</v>
      </c>
      <c r="B679" s="11" t="s">
        <v>771</v>
      </c>
      <c r="C679" s="47">
        <v>7</v>
      </c>
      <c r="D679" s="142">
        <v>6.875</v>
      </c>
      <c r="E679" s="128">
        <v>42392</v>
      </c>
      <c r="F679" s="132">
        <v>42420</v>
      </c>
      <c r="G679" s="4">
        <v>-1</v>
      </c>
      <c r="H679" s="4">
        <v>0</v>
      </c>
      <c r="I679" s="4">
        <v>-1</v>
      </c>
      <c r="J679" s="4">
        <v>-1</v>
      </c>
      <c r="K679" s="133">
        <v>-1</v>
      </c>
      <c r="L679" s="132" t="s">
        <v>226</v>
      </c>
      <c r="M679" s="4">
        <v>0</v>
      </c>
      <c r="N679" s="4">
        <v>0</v>
      </c>
      <c r="O679" s="133">
        <v>-1</v>
      </c>
      <c r="P679" s="4">
        <v>-1</v>
      </c>
      <c r="Q679" s="134">
        <v>9</v>
      </c>
      <c r="R679" s="47">
        <v>-6</v>
      </c>
      <c r="S679" s="135">
        <v>-0.66666666666666663</v>
      </c>
      <c r="T679" s="156">
        <v>7.666666666666667</v>
      </c>
      <c r="U679" s="170"/>
      <c r="V679" s="171"/>
    </row>
    <row r="680" spans="1:22" x14ac:dyDescent="0.25">
      <c r="A680" s="20" t="s">
        <v>769</v>
      </c>
      <c r="B680" s="11" t="s">
        <v>772</v>
      </c>
      <c r="C680" s="4" t="s">
        <v>269</v>
      </c>
      <c r="D680" s="131" t="s">
        <v>270</v>
      </c>
      <c r="E680" s="116" t="s">
        <v>271</v>
      </c>
      <c r="F680" s="116" t="s">
        <v>213</v>
      </c>
      <c r="G680" s="242" t="s">
        <v>456</v>
      </c>
      <c r="H680" s="242" t="s">
        <v>118</v>
      </c>
      <c r="I680" s="242" t="s">
        <v>276</v>
      </c>
      <c r="J680" s="242" t="s">
        <v>455</v>
      </c>
      <c r="K680" s="242" t="s">
        <v>118</v>
      </c>
      <c r="L680" s="434" t="s">
        <v>285</v>
      </c>
      <c r="M680" s="279" t="s">
        <v>457</v>
      </c>
      <c r="N680" s="131" t="s">
        <v>213</v>
      </c>
      <c r="O680" s="166" t="s">
        <v>582</v>
      </c>
      <c r="P680" s="279" t="s">
        <v>403</v>
      </c>
      <c r="Q680" s="124" t="s">
        <v>221</v>
      </c>
      <c r="R680" s="125" t="s">
        <v>211</v>
      </c>
      <c r="S680" s="126" t="s">
        <v>222</v>
      </c>
      <c r="T680" s="124" t="s">
        <v>279</v>
      </c>
      <c r="U680" s="141"/>
      <c r="V680" s="141"/>
    </row>
    <row r="681" spans="1:22" x14ac:dyDescent="0.25">
      <c r="A681" s="20" t="s">
        <v>769</v>
      </c>
      <c r="B681" s="11" t="s">
        <v>772</v>
      </c>
      <c r="C681" s="4">
        <v>8</v>
      </c>
      <c r="D681" s="183">
        <v>7.666666666666667</v>
      </c>
      <c r="E681" s="132">
        <v>42450</v>
      </c>
      <c r="F681" s="132" t="s">
        <v>226</v>
      </c>
      <c r="G681" s="4">
        <v>0</v>
      </c>
      <c r="H681" s="4">
        <v>-1</v>
      </c>
      <c r="I681" s="4">
        <v>0</v>
      </c>
      <c r="J681" s="4">
        <v>-1</v>
      </c>
      <c r="K681" s="4">
        <v>-1</v>
      </c>
      <c r="L681" s="4">
        <v>0</v>
      </c>
      <c r="M681" s="4">
        <v>-1</v>
      </c>
      <c r="N681" s="132">
        <v>42476</v>
      </c>
      <c r="O681" s="4">
        <v>0</v>
      </c>
      <c r="P681" s="4">
        <v>0</v>
      </c>
      <c r="Q681" s="169">
        <v>9</v>
      </c>
      <c r="R681" s="47">
        <v>-4</v>
      </c>
      <c r="S681" s="135">
        <f>+R681/Q681</f>
        <v>-0.44444444444444442</v>
      </c>
      <c r="T681" s="144">
        <f>+D681-S681</f>
        <v>8.1111111111111107</v>
      </c>
      <c r="U681" s="170"/>
      <c r="V681" s="171"/>
    </row>
    <row r="682" spans="1:22" x14ac:dyDescent="0.25">
      <c r="A682" s="20" t="s">
        <v>769</v>
      </c>
      <c r="B682" s="11" t="s">
        <v>771</v>
      </c>
      <c r="C682" s="4" t="s">
        <v>269</v>
      </c>
      <c r="D682" s="131" t="s">
        <v>270</v>
      </c>
      <c r="E682" s="116" t="s">
        <v>271</v>
      </c>
      <c r="F682" s="116" t="s">
        <v>213</v>
      </c>
      <c r="G682" s="258" t="s">
        <v>429</v>
      </c>
      <c r="H682" s="223" t="s">
        <v>119</v>
      </c>
      <c r="I682" s="166" t="s">
        <v>487</v>
      </c>
      <c r="J682" s="116" t="s">
        <v>213</v>
      </c>
      <c r="K682" s="434" t="s">
        <v>285</v>
      </c>
      <c r="L682" s="174" t="s">
        <v>251</v>
      </c>
      <c r="M682" s="389" t="s">
        <v>325</v>
      </c>
      <c r="N682" s="242" t="s">
        <v>118</v>
      </c>
      <c r="O682" s="174" t="s">
        <v>251</v>
      </c>
      <c r="P682" s="197"/>
      <c r="Q682" s="124" t="s">
        <v>221</v>
      </c>
      <c r="R682" s="125" t="s">
        <v>211</v>
      </c>
      <c r="S682" s="126" t="s">
        <v>222</v>
      </c>
      <c r="T682" s="124" t="s">
        <v>279</v>
      </c>
      <c r="U682" s="141"/>
      <c r="V682" s="141"/>
    </row>
    <row r="683" spans="1:22" x14ac:dyDescent="0.25">
      <c r="A683" s="20" t="s">
        <v>769</v>
      </c>
      <c r="B683" s="11" t="s">
        <v>771</v>
      </c>
      <c r="C683" s="4">
        <v>8</v>
      </c>
      <c r="D683" s="183">
        <f>+T681</f>
        <v>8.1111111111111107</v>
      </c>
      <c r="E683" s="132">
        <v>42476</v>
      </c>
      <c r="F683" s="132">
        <v>42476</v>
      </c>
      <c r="G683" s="4">
        <v>0</v>
      </c>
      <c r="H683" s="4">
        <v>0</v>
      </c>
      <c r="I683" s="4">
        <v>0</v>
      </c>
      <c r="J683" s="187">
        <v>42518</v>
      </c>
      <c r="K683" s="4">
        <v>0</v>
      </c>
      <c r="L683" s="4">
        <v>-1</v>
      </c>
      <c r="M683" s="4">
        <v>0</v>
      </c>
      <c r="N683" s="4">
        <v>0</v>
      </c>
      <c r="O683" s="4">
        <v>-1</v>
      </c>
      <c r="P683" s="197"/>
      <c r="Q683" s="169">
        <v>8</v>
      </c>
      <c r="R683" s="47">
        <v>-2</v>
      </c>
      <c r="S683" s="135">
        <f>+R683/Q683</f>
        <v>-0.25</v>
      </c>
      <c r="T683" s="144">
        <f>+D683-S683</f>
        <v>8.3611111111111107</v>
      </c>
      <c r="U683" s="170"/>
      <c r="V683" s="171"/>
    </row>
    <row r="684" spans="1:22" x14ac:dyDescent="0.25">
      <c r="A684" s="20" t="s">
        <v>769</v>
      </c>
      <c r="B684" s="11" t="s">
        <v>771</v>
      </c>
      <c r="C684" s="4" t="s">
        <v>269</v>
      </c>
      <c r="D684" s="131" t="s">
        <v>270</v>
      </c>
      <c r="E684" s="116" t="s">
        <v>271</v>
      </c>
      <c r="F684" s="116" t="s">
        <v>213</v>
      </c>
      <c r="G684" s="158" t="s">
        <v>247</v>
      </c>
      <c r="H684" s="355" t="s">
        <v>138</v>
      </c>
      <c r="I684" s="223" t="str">
        <f>+'[2]Input sheet'!$B$12</f>
        <v>Steyn S</v>
      </c>
      <c r="J684" s="231" t="str">
        <f>+'[2]Input sheet'!$B$11</f>
        <v>Harris R</v>
      </c>
      <c r="K684" s="786" t="str">
        <f>+'[2]Input sheet'!$B$18</f>
        <v>Fivaz M</v>
      </c>
      <c r="L684" s="776" t="s">
        <v>388</v>
      </c>
      <c r="M684" s="243" t="s">
        <v>118</v>
      </c>
      <c r="N684" s="376" t="s">
        <v>138</v>
      </c>
      <c r="O684" s="202" t="s">
        <v>362</v>
      </c>
      <c r="P684" s="197"/>
      <c r="Q684" s="124" t="s">
        <v>221</v>
      </c>
      <c r="R684" s="125" t="s">
        <v>211</v>
      </c>
      <c r="S684" s="126" t="s">
        <v>222</v>
      </c>
      <c r="T684" s="124" t="s">
        <v>279</v>
      </c>
      <c r="U684" s="141"/>
      <c r="V684" s="141"/>
    </row>
    <row r="685" spans="1:22" x14ac:dyDescent="0.25">
      <c r="A685" s="20" t="s">
        <v>769</v>
      </c>
      <c r="B685" s="11" t="s">
        <v>771</v>
      </c>
      <c r="C685" s="47">
        <v>8</v>
      </c>
      <c r="D685" s="183">
        <f>+T683</f>
        <v>8.3611111111111107</v>
      </c>
      <c r="E685" s="203">
        <v>42518</v>
      </c>
      <c r="F685" s="187" t="s">
        <v>250</v>
      </c>
      <c r="G685" s="4">
        <v>0</v>
      </c>
      <c r="H685" s="4">
        <v>2</v>
      </c>
      <c r="I685" s="47">
        <v>-1</v>
      </c>
      <c r="J685" s="47">
        <v>2</v>
      </c>
      <c r="K685" s="4">
        <v>0</v>
      </c>
      <c r="L685" s="133">
        <v>0</v>
      </c>
      <c r="M685" s="4">
        <v>0</v>
      </c>
      <c r="N685" s="47">
        <v>0</v>
      </c>
      <c r="O685" s="47">
        <v>0</v>
      </c>
      <c r="P685" s="197"/>
      <c r="Q685" s="169">
        <v>9</v>
      </c>
      <c r="R685" s="47">
        <v>3</v>
      </c>
      <c r="S685" s="135">
        <f>+R685/Q685</f>
        <v>0.33333333333333331</v>
      </c>
      <c r="T685" s="144">
        <f>+D685-S685</f>
        <v>8.0277777777777768</v>
      </c>
      <c r="U685" s="170"/>
      <c r="V685" s="171"/>
    </row>
    <row r="686" spans="1:22" ht="15.75" x14ac:dyDescent="0.25">
      <c r="A686" s="20" t="s">
        <v>769</v>
      </c>
      <c r="B686" s="644" t="s">
        <v>771</v>
      </c>
      <c r="C686" s="4" t="s">
        <v>269</v>
      </c>
      <c r="D686" s="131" t="s">
        <v>270</v>
      </c>
      <c r="E686" s="116" t="s">
        <v>271</v>
      </c>
      <c r="F686" s="116" t="s">
        <v>213</v>
      </c>
      <c r="G686" s="590" t="s">
        <v>591</v>
      </c>
      <c r="H686" s="304" t="s">
        <v>404</v>
      </c>
      <c r="I686" s="478" t="s">
        <v>590</v>
      </c>
      <c r="Q686" s="305" t="s">
        <v>221</v>
      </c>
      <c r="R686" s="7" t="s">
        <v>211</v>
      </c>
      <c r="S686" s="306" t="s">
        <v>222</v>
      </c>
      <c r="T686" s="124" t="s">
        <v>279</v>
      </c>
      <c r="U686" s="141" t="s">
        <v>230</v>
      </c>
      <c r="V686" s="141" t="s">
        <v>231</v>
      </c>
    </row>
    <row r="687" spans="1:22" ht="15.75" x14ac:dyDescent="0.25">
      <c r="A687" s="20" t="s">
        <v>769</v>
      </c>
      <c r="B687" s="644" t="s">
        <v>771</v>
      </c>
      <c r="C687" s="186">
        <v>8</v>
      </c>
      <c r="D687" s="183">
        <f>+T685</f>
        <v>8.0277777777777768</v>
      </c>
      <c r="E687" s="203">
        <v>42594</v>
      </c>
      <c r="F687" s="562" t="s">
        <v>562</v>
      </c>
      <c r="G687" s="220">
        <v>0</v>
      </c>
      <c r="H687" s="220">
        <v>0</v>
      </c>
      <c r="I687" s="220">
        <v>2</v>
      </c>
      <c r="Q687" s="307">
        <v>3</v>
      </c>
      <c r="R687" s="45">
        <v>2</v>
      </c>
      <c r="S687" s="308">
        <f>+R687/Q687</f>
        <v>0.66666666666666663</v>
      </c>
      <c r="T687" s="416">
        <f>+D687-S687</f>
        <v>7.3611111111111098</v>
      </c>
      <c r="U687" s="170">
        <v>6.6666999999999996</v>
      </c>
      <c r="V687" s="171">
        <f>+U687-T687</f>
        <v>-0.6944111111111102</v>
      </c>
    </row>
    <row r="688" spans="1:22" x14ac:dyDescent="0.25">
      <c r="A688" s="14" t="s">
        <v>773</v>
      </c>
      <c r="B688" s="13" t="s">
        <v>774</v>
      </c>
      <c r="C688" s="4" t="s">
        <v>269</v>
      </c>
      <c r="D688" s="131" t="s">
        <v>270</v>
      </c>
      <c r="E688" s="116" t="s">
        <v>271</v>
      </c>
      <c r="F688" s="116" t="s">
        <v>213</v>
      </c>
      <c r="G688" s="189" t="s">
        <v>252</v>
      </c>
      <c r="H688" s="151" t="s">
        <v>229</v>
      </c>
      <c r="I688" s="787" t="s">
        <v>66</v>
      </c>
      <c r="J688" s="131" t="s">
        <v>213</v>
      </c>
      <c r="K688" s="189" t="s">
        <v>252</v>
      </c>
      <c r="L688" s="159" t="s">
        <v>405</v>
      </c>
      <c r="M688" s="369" t="s">
        <v>234</v>
      </c>
      <c r="N688" s="627" t="s">
        <v>520</v>
      </c>
      <c r="O688" s="788" t="s">
        <v>234</v>
      </c>
      <c r="P688" s="630" t="s">
        <v>405</v>
      </c>
      <c r="Q688" s="124" t="s">
        <v>221</v>
      </c>
      <c r="R688" s="125" t="s">
        <v>211</v>
      </c>
      <c r="S688" s="126" t="s">
        <v>222</v>
      </c>
      <c r="T688" s="124" t="s">
        <v>279</v>
      </c>
      <c r="U688" s="153"/>
      <c r="V688" s="153"/>
    </row>
    <row r="689" spans="1:22" x14ac:dyDescent="0.25">
      <c r="A689" s="14" t="s">
        <v>773</v>
      </c>
      <c r="B689" s="13" t="s">
        <v>774</v>
      </c>
      <c r="C689" s="4">
        <v>8</v>
      </c>
      <c r="D689" s="9"/>
      <c r="E689" s="9"/>
      <c r="F689" s="132">
        <v>42420</v>
      </c>
      <c r="G689" s="4">
        <v>0</v>
      </c>
      <c r="H689" s="4">
        <v>1</v>
      </c>
      <c r="I689" s="4">
        <v>1</v>
      </c>
      <c r="J689" s="244" t="s">
        <v>293</v>
      </c>
      <c r="K689" s="4">
        <v>0</v>
      </c>
      <c r="L689" s="4">
        <v>0</v>
      </c>
      <c r="M689" s="4">
        <v>0</v>
      </c>
      <c r="N689" s="4">
        <v>-1</v>
      </c>
      <c r="O689" s="4">
        <v>1</v>
      </c>
      <c r="P689" s="4">
        <v>0</v>
      </c>
      <c r="Q689" s="134">
        <v>9</v>
      </c>
      <c r="R689" s="47">
        <v>2</v>
      </c>
      <c r="S689" s="135">
        <v>0.22222222222222221</v>
      </c>
      <c r="T689" s="136">
        <v>7.7777777777777777</v>
      </c>
      <c r="U689" s="423"/>
      <c r="V689" s="146"/>
    </row>
    <row r="690" spans="1:22" x14ac:dyDescent="0.25">
      <c r="A690" s="14" t="s">
        <v>773</v>
      </c>
      <c r="B690" s="13" t="s">
        <v>774</v>
      </c>
      <c r="C690" s="4" t="s">
        <v>269</v>
      </c>
      <c r="D690" s="131" t="s">
        <v>270</v>
      </c>
      <c r="E690" s="116" t="s">
        <v>271</v>
      </c>
      <c r="F690" s="116" t="s">
        <v>213</v>
      </c>
      <c r="G690" s="425" t="s">
        <v>234</v>
      </c>
      <c r="H690" s="151" t="s">
        <v>241</v>
      </c>
      <c r="I690" s="369" t="s">
        <v>234</v>
      </c>
      <c r="J690" s="166" t="s">
        <v>520</v>
      </c>
      <c r="Q690" s="124" t="s">
        <v>221</v>
      </c>
      <c r="R690" s="125" t="s">
        <v>211</v>
      </c>
      <c r="S690" s="126" t="s">
        <v>222</v>
      </c>
      <c r="T690" s="124" t="s">
        <v>279</v>
      </c>
      <c r="U690" s="153" t="s">
        <v>230</v>
      </c>
      <c r="V690" s="153" t="s">
        <v>231</v>
      </c>
    </row>
    <row r="691" spans="1:22" x14ac:dyDescent="0.25">
      <c r="A691" s="14" t="s">
        <v>773</v>
      </c>
      <c r="B691" s="13" t="s">
        <v>774</v>
      </c>
      <c r="C691" s="4">
        <v>8</v>
      </c>
      <c r="D691" s="183">
        <v>7.7777777777777777</v>
      </c>
      <c r="E691" s="203">
        <v>42464</v>
      </c>
      <c r="F691" s="244" t="s">
        <v>293</v>
      </c>
      <c r="G691" s="4">
        <v>1</v>
      </c>
      <c r="H691" s="4">
        <v>1</v>
      </c>
      <c r="I691" s="4">
        <v>0</v>
      </c>
      <c r="J691" s="4">
        <v>-1</v>
      </c>
      <c r="Q691" s="134">
        <v>4</v>
      </c>
      <c r="R691" s="47">
        <v>1</v>
      </c>
      <c r="S691" s="135">
        <v>0.25</v>
      </c>
      <c r="T691" s="156">
        <v>7.5277777777777777</v>
      </c>
      <c r="U691" s="170">
        <v>7.7778</v>
      </c>
      <c r="V691" s="171">
        <v>0.25002222222222237</v>
      </c>
    </row>
    <row r="692" spans="1:22" x14ac:dyDescent="0.25">
      <c r="A692" s="789" t="s">
        <v>773</v>
      </c>
      <c r="B692" s="13" t="s">
        <v>775</v>
      </c>
      <c r="C692" s="4" t="s">
        <v>269</v>
      </c>
      <c r="D692" s="131" t="s">
        <v>270</v>
      </c>
      <c r="E692" s="116" t="s">
        <v>271</v>
      </c>
      <c r="F692" s="116" t="s">
        <v>213</v>
      </c>
      <c r="G692" s="152" t="s">
        <v>237</v>
      </c>
      <c r="H692" s="189" t="s">
        <v>258</v>
      </c>
      <c r="I692" s="152" t="s">
        <v>66</v>
      </c>
      <c r="J692" s="138" t="s">
        <v>70</v>
      </c>
      <c r="K692" s="790" t="s">
        <v>213</v>
      </c>
      <c r="L692" s="630" t="s">
        <v>405</v>
      </c>
      <c r="M692" s="630" t="s">
        <v>519</v>
      </c>
      <c r="N692" s="780" t="s">
        <v>241</v>
      </c>
      <c r="O692" s="791" t="s">
        <v>234</v>
      </c>
      <c r="P692" s="792" t="s">
        <v>234</v>
      </c>
      <c r="Q692" s="124" t="s">
        <v>221</v>
      </c>
      <c r="R692" s="125" t="s">
        <v>211</v>
      </c>
      <c r="S692" s="126" t="s">
        <v>222</v>
      </c>
      <c r="T692" s="124" t="s">
        <v>279</v>
      </c>
      <c r="U692" s="153"/>
      <c r="V692" s="153"/>
    </row>
    <row r="693" spans="1:22" x14ac:dyDescent="0.25">
      <c r="A693" s="789" t="s">
        <v>773</v>
      </c>
      <c r="B693" s="13" t="s">
        <v>775</v>
      </c>
      <c r="C693" s="4">
        <v>10</v>
      </c>
      <c r="D693" s="9"/>
      <c r="E693" s="9"/>
      <c r="F693" s="132">
        <v>42420</v>
      </c>
      <c r="G693" s="4">
        <v>0</v>
      </c>
      <c r="H693" s="4">
        <v>1</v>
      </c>
      <c r="I693" s="4">
        <v>0</v>
      </c>
      <c r="J693" s="4">
        <v>0</v>
      </c>
      <c r="K693" s="244" t="s">
        <v>293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134">
        <v>9</v>
      </c>
      <c r="R693" s="47">
        <v>0</v>
      </c>
      <c r="S693" s="135">
        <v>0</v>
      </c>
      <c r="T693" s="136">
        <v>10</v>
      </c>
      <c r="U693" s="423"/>
      <c r="V693" s="146"/>
    </row>
    <row r="694" spans="1:22" x14ac:dyDescent="0.25">
      <c r="A694" s="27" t="s">
        <v>773</v>
      </c>
      <c r="B694" s="13" t="s">
        <v>775</v>
      </c>
      <c r="C694" s="4" t="s">
        <v>269</v>
      </c>
      <c r="D694" s="131" t="s">
        <v>270</v>
      </c>
      <c r="E694" s="116" t="s">
        <v>271</v>
      </c>
      <c r="F694" s="116" t="s">
        <v>213</v>
      </c>
      <c r="G694" s="166" t="s">
        <v>520</v>
      </c>
      <c r="H694" s="138" t="s">
        <v>241</v>
      </c>
      <c r="I694" s="368" t="s">
        <v>234</v>
      </c>
      <c r="J694" s="369" t="s">
        <v>234</v>
      </c>
      <c r="Q694" s="124" t="s">
        <v>221</v>
      </c>
      <c r="R694" s="125" t="s">
        <v>211</v>
      </c>
      <c r="S694" s="126" t="s">
        <v>222</v>
      </c>
      <c r="T694" s="124" t="s">
        <v>279</v>
      </c>
      <c r="U694" s="153" t="s">
        <v>230</v>
      </c>
      <c r="V694" s="153" t="s">
        <v>231</v>
      </c>
    </row>
    <row r="695" spans="1:22" x14ac:dyDescent="0.25">
      <c r="A695" s="27" t="s">
        <v>773</v>
      </c>
      <c r="B695" s="13" t="s">
        <v>775</v>
      </c>
      <c r="C695" s="186">
        <v>10</v>
      </c>
      <c r="D695" s="183">
        <v>10</v>
      </c>
      <c r="E695" s="203">
        <v>42464</v>
      </c>
      <c r="F695" s="244" t="s">
        <v>293</v>
      </c>
      <c r="G695" s="4">
        <v>0</v>
      </c>
      <c r="H695" s="4">
        <v>0</v>
      </c>
      <c r="I695" s="4">
        <v>0</v>
      </c>
      <c r="J695" s="4">
        <v>0</v>
      </c>
      <c r="Q695" s="134">
        <v>4</v>
      </c>
      <c r="R695" s="47">
        <v>0</v>
      </c>
      <c r="S695" s="135">
        <v>0</v>
      </c>
      <c r="T695" s="156">
        <v>10</v>
      </c>
      <c r="U695" s="170">
        <v>10</v>
      </c>
      <c r="V695" s="171">
        <v>0</v>
      </c>
    </row>
    <row r="696" spans="1:22" x14ac:dyDescent="0.25">
      <c r="A696" s="19" t="s">
        <v>40</v>
      </c>
      <c r="B696" s="13" t="s">
        <v>776</v>
      </c>
      <c r="C696" s="4" t="s">
        <v>269</v>
      </c>
      <c r="D696" s="131" t="s">
        <v>270</v>
      </c>
      <c r="E696" s="116" t="s">
        <v>271</v>
      </c>
      <c r="F696" s="116" t="s">
        <v>213</v>
      </c>
      <c r="G696" s="204" t="s">
        <v>268</v>
      </c>
      <c r="H696" s="481" t="s">
        <v>71</v>
      </c>
      <c r="I696" s="206" t="s">
        <v>143</v>
      </c>
      <c r="J696" s="204" t="s">
        <v>124</v>
      </c>
      <c r="K696" s="206" t="s">
        <v>265</v>
      </c>
      <c r="L696" s="475" t="s">
        <v>618</v>
      </c>
      <c r="M696" s="204" t="s">
        <v>372</v>
      </c>
      <c r="N696" s="149" t="s">
        <v>273</v>
      </c>
      <c r="O696" s="475" t="s">
        <v>485</v>
      </c>
      <c r="Q696" s="124" t="s">
        <v>221</v>
      </c>
      <c r="R696" s="125" t="s">
        <v>211</v>
      </c>
      <c r="S696" s="126" t="s">
        <v>222</v>
      </c>
      <c r="T696" s="124" t="s">
        <v>279</v>
      </c>
      <c r="U696" s="153" t="s">
        <v>230</v>
      </c>
      <c r="V696" s="153" t="s">
        <v>231</v>
      </c>
    </row>
    <row r="697" spans="1:22" x14ac:dyDescent="0.25">
      <c r="A697" s="19" t="s">
        <v>40</v>
      </c>
      <c r="B697" s="13" t="s">
        <v>776</v>
      </c>
      <c r="C697" s="4">
        <v>6</v>
      </c>
      <c r="D697" s="4"/>
      <c r="E697" s="4"/>
      <c r="F697" s="187" t="s">
        <v>261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2</v>
      </c>
      <c r="N697" s="4">
        <v>-1</v>
      </c>
      <c r="O697" s="4">
        <v>-2</v>
      </c>
      <c r="Q697" s="134">
        <v>9</v>
      </c>
      <c r="R697" s="47">
        <v>-1</v>
      </c>
      <c r="S697" s="135">
        <f>+R697/Q697</f>
        <v>-0.1111111111111111</v>
      </c>
      <c r="T697" s="497">
        <f>+C697-S697</f>
        <v>6.1111111111111107</v>
      </c>
      <c r="U697" s="423">
        <v>6</v>
      </c>
      <c r="V697" s="146">
        <f>+U697-T697</f>
        <v>-0.11111111111111072</v>
      </c>
    </row>
    <row r="698" spans="1:22" x14ac:dyDescent="0.25">
      <c r="A698" s="17" t="s">
        <v>777</v>
      </c>
      <c r="B698" s="13" t="s">
        <v>778</v>
      </c>
      <c r="C698" s="4" t="s">
        <v>269</v>
      </c>
      <c r="D698" s="131" t="s">
        <v>270</v>
      </c>
      <c r="E698" s="116" t="s">
        <v>271</v>
      </c>
      <c r="F698" s="116" t="s">
        <v>213</v>
      </c>
      <c r="G698" s="735" t="s">
        <v>440</v>
      </c>
      <c r="H698" s="449" t="s">
        <v>288</v>
      </c>
      <c r="I698" s="333" t="s">
        <v>499</v>
      </c>
      <c r="J698" s="301" t="s">
        <v>498</v>
      </c>
      <c r="K698" s="376" t="s">
        <v>403</v>
      </c>
      <c r="L698" s="116" t="s">
        <v>213</v>
      </c>
      <c r="M698" s="222" t="s">
        <v>372</v>
      </c>
      <c r="N698" s="491" t="s">
        <v>500</v>
      </c>
      <c r="O698" s="492" t="s">
        <v>501</v>
      </c>
      <c r="P698" s="492" t="s">
        <v>478</v>
      </c>
      <c r="Q698" s="124" t="s">
        <v>221</v>
      </c>
      <c r="R698" s="125" t="s">
        <v>211</v>
      </c>
      <c r="S698" s="126" t="s">
        <v>222</v>
      </c>
      <c r="T698" s="124" t="s">
        <v>279</v>
      </c>
      <c r="U698" s="26"/>
      <c r="V698" s="26"/>
    </row>
    <row r="699" spans="1:22" x14ac:dyDescent="0.25">
      <c r="A699" s="17" t="s">
        <v>777</v>
      </c>
      <c r="B699" s="13" t="s">
        <v>778</v>
      </c>
      <c r="C699" s="4">
        <v>7</v>
      </c>
      <c r="D699" s="4"/>
      <c r="E699" s="9"/>
      <c r="F699" s="143">
        <v>42140</v>
      </c>
      <c r="G699" s="217">
        <v>0</v>
      </c>
      <c r="H699" s="131">
        <v>1</v>
      </c>
      <c r="I699" s="131">
        <v>0</v>
      </c>
      <c r="J699" s="131">
        <v>2</v>
      </c>
      <c r="K699" s="131">
        <v>0</v>
      </c>
      <c r="L699" s="574">
        <v>42161</v>
      </c>
      <c r="M699" s="47">
        <v>2</v>
      </c>
      <c r="N699" s="47">
        <v>2</v>
      </c>
      <c r="O699" s="4">
        <v>0</v>
      </c>
      <c r="P699" s="4">
        <v>0</v>
      </c>
      <c r="Q699" s="134">
        <v>9</v>
      </c>
      <c r="R699" s="47">
        <v>7</v>
      </c>
      <c r="S699" s="135">
        <v>0.77777777777777779</v>
      </c>
      <c r="T699" s="136">
        <v>6.2222222222222223</v>
      </c>
      <c r="U699" s="26"/>
      <c r="V699" s="26"/>
    </row>
    <row r="700" spans="1:22" x14ac:dyDescent="0.25">
      <c r="A700" s="17" t="s">
        <v>777</v>
      </c>
      <c r="B700" s="13" t="s">
        <v>778</v>
      </c>
      <c r="C700" s="4" t="s">
        <v>269</v>
      </c>
      <c r="D700" s="131" t="s">
        <v>270</v>
      </c>
      <c r="E700" s="116" t="s">
        <v>271</v>
      </c>
      <c r="F700" s="116" t="s">
        <v>213</v>
      </c>
      <c r="G700" s="793" t="s">
        <v>440</v>
      </c>
      <c r="H700" s="256" t="s">
        <v>403</v>
      </c>
      <c r="I700" s="116" t="s">
        <v>213</v>
      </c>
      <c r="J700" s="174" t="s">
        <v>444</v>
      </c>
      <c r="K700" s="174" t="s">
        <v>502</v>
      </c>
      <c r="L700" s="232" t="s">
        <v>475</v>
      </c>
      <c r="M700" s="315" t="s">
        <v>476</v>
      </c>
      <c r="N700" s="429" t="s">
        <v>441</v>
      </c>
      <c r="O700" s="421" t="s">
        <v>445</v>
      </c>
      <c r="P700" s="9"/>
      <c r="Q700" s="124" t="s">
        <v>221</v>
      </c>
      <c r="R700" s="125" t="s">
        <v>211</v>
      </c>
      <c r="S700" s="126" t="s">
        <v>222</v>
      </c>
      <c r="T700" s="124" t="s">
        <v>279</v>
      </c>
      <c r="U700" s="436"/>
      <c r="V700" s="111"/>
    </row>
    <row r="701" spans="1:22" x14ac:dyDescent="0.25">
      <c r="A701" s="17" t="s">
        <v>777</v>
      </c>
      <c r="B701" s="13" t="s">
        <v>778</v>
      </c>
      <c r="C701" s="4">
        <v>6</v>
      </c>
      <c r="D701" s="183">
        <v>6.2222222222222223</v>
      </c>
      <c r="E701" s="287">
        <v>42161</v>
      </c>
      <c r="F701" s="218">
        <v>42161</v>
      </c>
      <c r="G701" s="133">
        <v>0</v>
      </c>
      <c r="H701" s="4">
        <v>0</v>
      </c>
      <c r="I701" s="132" t="s">
        <v>345</v>
      </c>
      <c r="J701" s="4">
        <v>-1</v>
      </c>
      <c r="K701" s="4">
        <v>-2</v>
      </c>
      <c r="L701" s="4">
        <v>2</v>
      </c>
      <c r="M701" s="4">
        <v>-2</v>
      </c>
      <c r="N701" s="4">
        <v>0</v>
      </c>
      <c r="O701" s="4">
        <v>0</v>
      </c>
      <c r="P701" s="9"/>
      <c r="Q701" s="134">
        <v>8</v>
      </c>
      <c r="R701" s="47">
        <v>-3</v>
      </c>
      <c r="S701" s="135">
        <v>-0.375</v>
      </c>
      <c r="T701" s="229">
        <v>6.5972222222222223</v>
      </c>
      <c r="U701" s="436"/>
      <c r="V701" s="111"/>
    </row>
    <row r="702" spans="1:22" x14ac:dyDescent="0.25">
      <c r="A702" s="17" t="s">
        <v>777</v>
      </c>
      <c r="B702" s="13" t="s">
        <v>778</v>
      </c>
      <c r="C702" s="4" t="s">
        <v>269</v>
      </c>
      <c r="D702" s="131" t="s">
        <v>270</v>
      </c>
      <c r="E702" s="116" t="s">
        <v>271</v>
      </c>
      <c r="F702" s="116" t="s">
        <v>213</v>
      </c>
      <c r="G702" s="230" t="s">
        <v>288</v>
      </c>
      <c r="H702" s="167" t="s">
        <v>122</v>
      </c>
      <c r="I702" s="167" t="s">
        <v>137</v>
      </c>
      <c r="J702" s="137" t="s">
        <v>311</v>
      </c>
      <c r="K702" s="167" t="s">
        <v>286</v>
      </c>
      <c r="L702" s="165" t="s">
        <v>118</v>
      </c>
      <c r="M702" s="167" t="s">
        <v>284</v>
      </c>
      <c r="N702" s="232" t="s">
        <v>288</v>
      </c>
      <c r="O702" s="167" t="s">
        <v>137</v>
      </c>
      <c r="P702" s="225" t="s">
        <v>122</v>
      </c>
      <c r="Q702" s="124" t="s">
        <v>221</v>
      </c>
      <c r="R702" s="125" t="s">
        <v>211</v>
      </c>
      <c r="S702" s="126" t="s">
        <v>222</v>
      </c>
      <c r="T702" s="124" t="s">
        <v>279</v>
      </c>
      <c r="U702" s="26"/>
      <c r="V702" s="26"/>
    </row>
    <row r="703" spans="1:22" x14ac:dyDescent="0.25">
      <c r="A703" s="17" t="s">
        <v>777</v>
      </c>
      <c r="B703" s="13" t="s">
        <v>778</v>
      </c>
      <c r="C703" s="4">
        <v>6</v>
      </c>
      <c r="D703" s="183">
        <v>6.2222222222222223</v>
      </c>
      <c r="E703" s="287">
        <v>42203</v>
      </c>
      <c r="F703" s="128" t="s">
        <v>287</v>
      </c>
      <c r="G703" s="133">
        <v>0</v>
      </c>
      <c r="H703" s="4">
        <v>0</v>
      </c>
      <c r="I703" s="4">
        <v>0</v>
      </c>
      <c r="J703" s="4">
        <v>0</v>
      </c>
      <c r="K703" s="4">
        <v>1</v>
      </c>
      <c r="L703" s="4">
        <v>0</v>
      </c>
      <c r="M703" s="47">
        <v>0</v>
      </c>
      <c r="N703" s="47">
        <v>0</v>
      </c>
      <c r="O703" s="47">
        <v>0</v>
      </c>
      <c r="P703" s="47">
        <v>-2</v>
      </c>
      <c r="Q703" s="134">
        <v>10</v>
      </c>
      <c r="R703" s="47">
        <v>-1</v>
      </c>
      <c r="S703" s="135">
        <v>-0.1</v>
      </c>
      <c r="T703" s="229">
        <v>6.1</v>
      </c>
      <c r="U703" s="26"/>
      <c r="V703" s="26"/>
    </row>
    <row r="704" spans="1:22" x14ac:dyDescent="0.25">
      <c r="A704" s="17" t="s">
        <v>777</v>
      </c>
      <c r="B704" s="13" t="s">
        <v>778</v>
      </c>
      <c r="C704" s="4" t="s">
        <v>269</v>
      </c>
      <c r="D704" s="131" t="s">
        <v>270</v>
      </c>
      <c r="E704" s="116" t="s">
        <v>271</v>
      </c>
      <c r="F704" s="116" t="s">
        <v>213</v>
      </c>
      <c r="G704" s="318" t="s">
        <v>118</v>
      </c>
      <c r="H704" s="116" t="s">
        <v>213</v>
      </c>
      <c r="I704" s="421" t="s">
        <v>440</v>
      </c>
      <c r="J704" s="232" t="s">
        <v>288</v>
      </c>
      <c r="K704" s="425" t="s">
        <v>372</v>
      </c>
      <c r="L704" s="653" t="s">
        <v>302</v>
      </c>
      <c r="M704" s="258" t="s">
        <v>123</v>
      </c>
      <c r="N704" s="467" t="s">
        <v>440</v>
      </c>
      <c r="O704" s="232" t="s">
        <v>288</v>
      </c>
      <c r="P704" s="425" t="s">
        <v>372</v>
      </c>
      <c r="Q704" s="124" t="s">
        <v>221</v>
      </c>
      <c r="R704" s="125" t="s">
        <v>211</v>
      </c>
      <c r="S704" s="126" t="s">
        <v>222</v>
      </c>
      <c r="T704" s="124" t="s">
        <v>279</v>
      </c>
      <c r="U704" s="26"/>
      <c r="V704" s="26"/>
    </row>
    <row r="705" spans="1:22" x14ac:dyDescent="0.25">
      <c r="A705" s="17" t="s">
        <v>777</v>
      </c>
      <c r="B705" s="13" t="s">
        <v>778</v>
      </c>
      <c r="C705" s="47">
        <v>6</v>
      </c>
      <c r="D705" s="183">
        <v>6.1</v>
      </c>
      <c r="E705" s="287">
        <v>42272</v>
      </c>
      <c r="F705" s="128" t="s">
        <v>287</v>
      </c>
      <c r="G705" s="273">
        <v>0</v>
      </c>
      <c r="H705" s="132" t="s">
        <v>398</v>
      </c>
      <c r="I705" s="169">
        <v>0</v>
      </c>
      <c r="J705" s="169">
        <v>0</v>
      </c>
      <c r="K705" s="169">
        <v>1</v>
      </c>
      <c r="L705" s="169">
        <v>1</v>
      </c>
      <c r="M705" s="169">
        <v>-2</v>
      </c>
      <c r="N705" s="169">
        <v>2</v>
      </c>
      <c r="O705" s="169">
        <v>0</v>
      </c>
      <c r="P705" s="169">
        <v>1</v>
      </c>
      <c r="Q705" s="134">
        <v>9</v>
      </c>
      <c r="R705" s="47">
        <v>3</v>
      </c>
      <c r="S705" s="135">
        <v>0.33333333333333331</v>
      </c>
      <c r="T705" s="281">
        <v>5.7666666666666666</v>
      </c>
      <c r="U705" s="558"/>
      <c r="V705" s="558"/>
    </row>
    <row r="706" spans="1:22" x14ac:dyDescent="0.25">
      <c r="A706" s="17" t="s">
        <v>777</v>
      </c>
      <c r="B706" s="13" t="s">
        <v>778</v>
      </c>
      <c r="C706" s="4" t="s">
        <v>269</v>
      </c>
      <c r="D706" s="131" t="s">
        <v>270</v>
      </c>
      <c r="E706" s="116" t="s">
        <v>271</v>
      </c>
      <c r="F706" s="116" t="s">
        <v>213</v>
      </c>
      <c r="G706" s="794" t="s">
        <v>302</v>
      </c>
      <c r="H706" s="221" t="s">
        <v>123</v>
      </c>
      <c r="I706" s="276" t="s">
        <v>213</v>
      </c>
      <c r="J706" s="148" t="s">
        <v>273</v>
      </c>
      <c r="K706" s="449" t="s">
        <v>288</v>
      </c>
      <c r="L706" s="233" t="s">
        <v>472</v>
      </c>
      <c r="M706" s="471" t="s">
        <v>691</v>
      </c>
      <c r="N706" s="333" t="s">
        <v>434</v>
      </c>
      <c r="O706" s="148" t="s">
        <v>273</v>
      </c>
      <c r="P706" s="449" t="s">
        <v>288</v>
      </c>
      <c r="Q706" s="124" t="s">
        <v>221</v>
      </c>
      <c r="R706" s="125" t="s">
        <v>211</v>
      </c>
      <c r="S706" s="126" t="s">
        <v>222</v>
      </c>
      <c r="T706" s="124" t="s">
        <v>279</v>
      </c>
      <c r="U706" s="141"/>
      <c r="V706" s="141"/>
    </row>
    <row r="707" spans="1:22" x14ac:dyDescent="0.25">
      <c r="A707" s="17" t="s">
        <v>777</v>
      </c>
      <c r="B707" s="13" t="s">
        <v>778</v>
      </c>
      <c r="C707" s="4">
        <v>6</v>
      </c>
      <c r="D707" s="183">
        <v>5.7666666666666666</v>
      </c>
      <c r="E707" s="128">
        <v>42287</v>
      </c>
      <c r="F707" s="132" t="s">
        <v>398</v>
      </c>
      <c r="G707" s="428">
        <v>-1</v>
      </c>
      <c r="H707" s="169">
        <v>0</v>
      </c>
      <c r="I707" s="132" t="s">
        <v>289</v>
      </c>
      <c r="J707" s="4">
        <v>2</v>
      </c>
      <c r="K707" s="4">
        <v>0</v>
      </c>
      <c r="L707" s="4">
        <v>1</v>
      </c>
      <c r="M707" s="4">
        <v>-1</v>
      </c>
      <c r="N707" s="4">
        <v>-2</v>
      </c>
      <c r="O707" s="4">
        <v>2</v>
      </c>
      <c r="P707" s="4">
        <v>0</v>
      </c>
      <c r="Q707" s="134">
        <v>9</v>
      </c>
      <c r="R707" s="47">
        <v>1</v>
      </c>
      <c r="S707" s="135">
        <v>0.1111111111111111</v>
      </c>
      <c r="T707" s="281">
        <v>5.6555555555555559</v>
      </c>
      <c r="U707" s="561"/>
      <c r="V707" s="171"/>
    </row>
    <row r="708" spans="1:22" x14ac:dyDescent="0.25">
      <c r="A708" s="17" t="s">
        <v>777</v>
      </c>
      <c r="B708" s="13" t="s">
        <v>778</v>
      </c>
      <c r="C708" s="4" t="s">
        <v>269</v>
      </c>
      <c r="D708" s="131" t="s">
        <v>270</v>
      </c>
      <c r="E708" s="116" t="s">
        <v>271</v>
      </c>
      <c r="F708" s="116" t="s">
        <v>213</v>
      </c>
      <c r="G708" s="147" t="s">
        <v>472</v>
      </c>
      <c r="H708" s="471" t="s">
        <v>691</v>
      </c>
      <c r="I708" s="116" t="s">
        <v>213</v>
      </c>
      <c r="J708" s="396" t="s">
        <v>314</v>
      </c>
      <c r="K708" s="473" t="s">
        <v>481</v>
      </c>
      <c r="L708" s="396" t="s">
        <v>119</v>
      </c>
      <c r="M708" s="473" t="s">
        <v>456</v>
      </c>
      <c r="N708" s="464" t="s">
        <v>468</v>
      </c>
      <c r="O708" s="396" t="s">
        <v>314</v>
      </c>
      <c r="P708" s="473" t="s">
        <v>456</v>
      </c>
      <c r="Q708" s="124" t="s">
        <v>221</v>
      </c>
      <c r="R708" s="125" t="s">
        <v>211</v>
      </c>
      <c r="S708" s="126" t="s">
        <v>222</v>
      </c>
      <c r="T708" s="124" t="s">
        <v>279</v>
      </c>
      <c r="U708" s="141"/>
      <c r="V708" s="141"/>
    </row>
    <row r="709" spans="1:22" x14ac:dyDescent="0.25">
      <c r="A709" s="17" t="s">
        <v>777</v>
      </c>
      <c r="B709" s="13" t="s">
        <v>778</v>
      </c>
      <c r="C709" s="4">
        <v>6</v>
      </c>
      <c r="D709" s="4">
        <v>5.6555</v>
      </c>
      <c r="E709" s="143">
        <v>42343</v>
      </c>
      <c r="F709" s="132" t="s">
        <v>289</v>
      </c>
      <c r="G709" s="133">
        <v>1</v>
      </c>
      <c r="H709" s="4">
        <v>-1</v>
      </c>
      <c r="I709" s="132" t="s">
        <v>480</v>
      </c>
      <c r="J709" s="4">
        <v>1</v>
      </c>
      <c r="K709" s="4">
        <v>1</v>
      </c>
      <c r="L709" s="4">
        <v>1</v>
      </c>
      <c r="M709" s="4">
        <v>1</v>
      </c>
      <c r="N709" s="4">
        <v>0</v>
      </c>
      <c r="O709" s="4">
        <v>1</v>
      </c>
      <c r="P709" s="4">
        <v>1</v>
      </c>
      <c r="Q709" s="134">
        <v>9</v>
      </c>
      <c r="R709" s="47">
        <v>6</v>
      </c>
      <c r="S709" s="135">
        <v>0.66666666666666663</v>
      </c>
      <c r="T709" s="281">
        <v>4.988833333333333</v>
      </c>
      <c r="U709" s="795"/>
      <c r="V709" s="171"/>
    </row>
    <row r="710" spans="1:22" x14ac:dyDescent="0.25">
      <c r="A710" s="17" t="s">
        <v>777</v>
      </c>
      <c r="B710" s="13" t="s">
        <v>778</v>
      </c>
      <c r="C710" s="4" t="s">
        <v>269</v>
      </c>
      <c r="D710" s="131" t="s">
        <v>270</v>
      </c>
      <c r="E710" s="116" t="s">
        <v>271</v>
      </c>
      <c r="F710" s="116" t="s">
        <v>213</v>
      </c>
      <c r="G710" s="796" t="s">
        <v>468</v>
      </c>
      <c r="H710" s="474" t="s">
        <v>481</v>
      </c>
      <c r="I710" s="396" t="s">
        <v>119</v>
      </c>
      <c r="J710" s="116" t="s">
        <v>213</v>
      </c>
      <c r="K710" s="355" t="s">
        <v>273</v>
      </c>
      <c r="L710" s="231" t="s">
        <v>454</v>
      </c>
      <c r="M710" s="240" t="s">
        <v>118</v>
      </c>
      <c r="N710" s="166" t="s">
        <v>372</v>
      </c>
      <c r="O710" s="243" t="s">
        <v>338</v>
      </c>
      <c r="Q710" s="124" t="s">
        <v>221</v>
      </c>
      <c r="R710" s="125" t="s">
        <v>211</v>
      </c>
      <c r="S710" s="126" t="s">
        <v>222</v>
      </c>
      <c r="T710" s="124" t="s">
        <v>279</v>
      </c>
      <c r="U710" s="141"/>
      <c r="V710" s="141"/>
    </row>
    <row r="711" spans="1:22" x14ac:dyDescent="0.25">
      <c r="A711" s="17" t="s">
        <v>777</v>
      </c>
      <c r="B711" s="13" t="s">
        <v>778</v>
      </c>
      <c r="C711" s="47">
        <v>5</v>
      </c>
      <c r="D711" s="183">
        <v>4.988833333333333</v>
      </c>
      <c r="E711" s="143">
        <v>42367</v>
      </c>
      <c r="F711" s="132" t="s">
        <v>480</v>
      </c>
      <c r="G711" s="133">
        <v>0</v>
      </c>
      <c r="H711" s="4">
        <v>-1</v>
      </c>
      <c r="I711" s="4">
        <v>1</v>
      </c>
      <c r="J711" s="132">
        <v>42406</v>
      </c>
      <c r="K711" s="4">
        <v>0</v>
      </c>
      <c r="L711" s="4">
        <v>0</v>
      </c>
      <c r="M711" s="4">
        <v>0</v>
      </c>
      <c r="N711" s="4">
        <v>-2</v>
      </c>
      <c r="O711" s="4">
        <v>-2</v>
      </c>
      <c r="Q711" s="134">
        <v>8</v>
      </c>
      <c r="R711" s="47">
        <v>-4</v>
      </c>
      <c r="S711" s="135">
        <v>-0.5</v>
      </c>
      <c r="T711" s="281">
        <v>5.488833333333333</v>
      </c>
      <c r="U711" s="795"/>
      <c r="V711" s="171"/>
    </row>
    <row r="712" spans="1:22" x14ac:dyDescent="0.25">
      <c r="A712" s="17" t="s">
        <v>777</v>
      </c>
      <c r="B712" s="13" t="s">
        <v>778</v>
      </c>
      <c r="C712" s="4" t="s">
        <v>269</v>
      </c>
      <c r="D712" s="131" t="s">
        <v>270</v>
      </c>
      <c r="E712" s="116" t="s">
        <v>271</v>
      </c>
      <c r="F712" s="116" t="s">
        <v>213</v>
      </c>
      <c r="G712" s="242" t="s">
        <v>118</v>
      </c>
      <c r="H712" s="240" t="s">
        <v>327</v>
      </c>
      <c r="I712" s="190" t="s">
        <v>372</v>
      </c>
      <c r="J712" s="232" t="s">
        <v>457</v>
      </c>
      <c r="K712" s="240" t="s">
        <v>455</v>
      </c>
      <c r="L712" s="242" t="s">
        <v>276</v>
      </c>
      <c r="M712" s="797" t="s">
        <v>116</v>
      </c>
      <c r="N712" s="232" t="s">
        <v>457</v>
      </c>
      <c r="O712" s="240" t="s">
        <v>327</v>
      </c>
      <c r="P712" s="242" t="s">
        <v>118</v>
      </c>
      <c r="Q712" s="124" t="s">
        <v>221</v>
      </c>
      <c r="R712" s="125" t="s">
        <v>211</v>
      </c>
      <c r="S712" s="126" t="s">
        <v>222</v>
      </c>
      <c r="T712" s="124" t="s">
        <v>279</v>
      </c>
      <c r="U712" s="141"/>
      <c r="V712" s="141"/>
    </row>
    <row r="713" spans="1:22" x14ac:dyDescent="0.25">
      <c r="A713" s="17" t="s">
        <v>777</v>
      </c>
      <c r="B713" s="13" t="s">
        <v>778</v>
      </c>
      <c r="C713" s="47">
        <v>5</v>
      </c>
      <c r="D713" s="183">
        <v>5.488833333333333</v>
      </c>
      <c r="E713" s="4"/>
      <c r="F713" s="132" t="s">
        <v>226</v>
      </c>
      <c r="G713" s="4">
        <v>-3</v>
      </c>
      <c r="H713" s="4">
        <v>0</v>
      </c>
      <c r="I713" s="133">
        <v>-2</v>
      </c>
      <c r="J713" s="4">
        <v>0</v>
      </c>
      <c r="K713" s="4">
        <v>0</v>
      </c>
      <c r="L713" s="4">
        <v>-1</v>
      </c>
      <c r="M713" s="4">
        <v>0</v>
      </c>
      <c r="N713" s="4">
        <v>0</v>
      </c>
      <c r="O713" s="4">
        <v>0</v>
      </c>
      <c r="P713" s="4">
        <v>-3</v>
      </c>
      <c r="Q713" s="134">
        <v>10</v>
      </c>
      <c r="R713" s="47">
        <v>-9</v>
      </c>
      <c r="S713" s="135">
        <v>-0.9</v>
      </c>
      <c r="T713" s="281">
        <v>6.3888333333333334</v>
      </c>
      <c r="U713" s="795"/>
      <c r="V713" s="171"/>
    </row>
    <row r="714" spans="1:22" x14ac:dyDescent="0.25">
      <c r="A714" s="17" t="s">
        <v>777</v>
      </c>
      <c r="B714" s="13" t="s">
        <v>778</v>
      </c>
      <c r="C714" s="4" t="s">
        <v>269</v>
      </c>
      <c r="D714" s="131" t="s">
        <v>270</v>
      </c>
      <c r="E714" s="116" t="s">
        <v>271</v>
      </c>
      <c r="F714" s="116" t="s">
        <v>213</v>
      </c>
      <c r="G714" s="166" t="s">
        <v>487</v>
      </c>
      <c r="H714" s="221" t="s">
        <v>429</v>
      </c>
      <c r="I714" s="231" t="s">
        <v>119</v>
      </c>
      <c r="J714" s="166" t="s">
        <v>582</v>
      </c>
      <c r="K714" s="246" t="s">
        <v>251</v>
      </c>
      <c r="L714" s="116" t="s">
        <v>213</v>
      </c>
      <c r="M714" s="240" t="s">
        <v>118</v>
      </c>
      <c r="N714" s="240" t="s">
        <v>459</v>
      </c>
      <c r="O714" s="292" t="s">
        <v>325</v>
      </c>
      <c r="P714" s="122" t="s">
        <v>117</v>
      </c>
      <c r="Q714" s="124" t="s">
        <v>221</v>
      </c>
      <c r="R714" s="125" t="s">
        <v>211</v>
      </c>
      <c r="S714" s="126" t="s">
        <v>222</v>
      </c>
      <c r="T714" s="124" t="s">
        <v>279</v>
      </c>
      <c r="U714" s="141"/>
      <c r="V714" s="141"/>
    </row>
    <row r="715" spans="1:22" x14ac:dyDescent="0.25">
      <c r="A715" s="17" t="s">
        <v>777</v>
      </c>
      <c r="B715" s="13" t="s">
        <v>778</v>
      </c>
      <c r="C715" s="186">
        <v>6</v>
      </c>
      <c r="D715" s="183">
        <v>6.3888333333333334</v>
      </c>
      <c r="E715" s="132">
        <v>42450</v>
      </c>
      <c r="F715" s="132">
        <v>42476</v>
      </c>
      <c r="G715" s="4">
        <v>-1</v>
      </c>
      <c r="H715" s="4">
        <v>0</v>
      </c>
      <c r="I715" s="4">
        <v>1</v>
      </c>
      <c r="J715" s="4">
        <v>-1</v>
      </c>
      <c r="K715" s="4">
        <v>1</v>
      </c>
      <c r="L715" s="187">
        <v>42518</v>
      </c>
      <c r="M715" s="4">
        <v>1</v>
      </c>
      <c r="N715" s="4">
        <v>0</v>
      </c>
      <c r="O715" s="4">
        <v>1</v>
      </c>
      <c r="P715" s="4">
        <v>0</v>
      </c>
      <c r="Q715" s="169">
        <v>9</v>
      </c>
      <c r="R715" s="47">
        <v>2</v>
      </c>
      <c r="S715" s="135">
        <f>+R715/Q715</f>
        <v>0.22222222222222221</v>
      </c>
      <c r="T715" s="144">
        <f>+D715-S715</f>
        <v>6.166611111111111</v>
      </c>
      <c r="U715" s="795"/>
      <c r="V715" s="171"/>
    </row>
    <row r="716" spans="1:22" x14ac:dyDescent="0.25">
      <c r="A716" s="17" t="s">
        <v>777</v>
      </c>
      <c r="B716" s="13" t="s">
        <v>778</v>
      </c>
      <c r="C716" s="4" t="s">
        <v>269</v>
      </c>
      <c r="D716" s="131" t="s">
        <v>270</v>
      </c>
      <c r="E716" s="116" t="s">
        <v>271</v>
      </c>
      <c r="F716" s="116" t="s">
        <v>213</v>
      </c>
      <c r="G716" s="356" t="s">
        <v>273</v>
      </c>
      <c r="H716" s="355" t="s">
        <v>429</v>
      </c>
      <c r="I716" s="197"/>
      <c r="J716" s="197"/>
      <c r="K716" s="197"/>
      <c r="L716" s="197"/>
      <c r="Q716" s="124" t="s">
        <v>221</v>
      </c>
      <c r="R716" s="125" t="s">
        <v>211</v>
      </c>
      <c r="S716" s="126" t="s">
        <v>222</v>
      </c>
      <c r="T716" s="124" t="s">
        <v>279</v>
      </c>
      <c r="U716" s="141" t="s">
        <v>230</v>
      </c>
      <c r="V716" s="141" t="s">
        <v>231</v>
      </c>
    </row>
    <row r="717" spans="1:22" x14ac:dyDescent="0.25">
      <c r="A717" s="17" t="s">
        <v>777</v>
      </c>
      <c r="B717" s="13" t="s">
        <v>778</v>
      </c>
      <c r="C717" s="4">
        <v>6</v>
      </c>
      <c r="D717" s="183">
        <f>+T715</f>
        <v>6.166611111111111</v>
      </c>
      <c r="E717" s="4"/>
      <c r="F717" s="187">
        <v>42518</v>
      </c>
      <c r="G717" s="4">
        <v>0</v>
      </c>
      <c r="H717" s="4">
        <v>0</v>
      </c>
      <c r="I717" s="197"/>
      <c r="J717" s="197"/>
      <c r="K717" s="197"/>
      <c r="L717" s="197"/>
      <c r="Q717" s="169">
        <v>2</v>
      </c>
      <c r="R717" s="47">
        <v>0</v>
      </c>
      <c r="S717" s="135">
        <f>+R717/Q717</f>
        <v>0</v>
      </c>
      <c r="T717" s="144">
        <f>+D717-S717</f>
        <v>6.166611111111111</v>
      </c>
      <c r="U717" s="795">
        <v>6.2222</v>
      </c>
      <c r="V717" s="171">
        <f>+U717-T717</f>
        <v>5.558888888888891E-2</v>
      </c>
    </row>
    <row r="718" spans="1:22" x14ac:dyDescent="0.25">
      <c r="A718" s="21" t="s">
        <v>779</v>
      </c>
      <c r="B718" s="11" t="s">
        <v>780</v>
      </c>
      <c r="C718" s="4" t="s">
        <v>269</v>
      </c>
      <c r="D718" s="131" t="s">
        <v>270</v>
      </c>
      <c r="E718" s="116" t="s">
        <v>271</v>
      </c>
      <c r="F718" s="116" t="s">
        <v>213</v>
      </c>
      <c r="G718" s="314" t="s">
        <v>473</v>
      </c>
      <c r="H718" s="421" t="s">
        <v>468</v>
      </c>
      <c r="I718" s="547" t="s">
        <v>119</v>
      </c>
      <c r="J718" s="315" t="s">
        <v>469</v>
      </c>
      <c r="K718" s="258" t="s">
        <v>472</v>
      </c>
      <c r="L718" s="116" t="s">
        <v>213</v>
      </c>
      <c r="M718" s="536" t="s">
        <v>174</v>
      </c>
      <c r="N718" s="573" t="s">
        <v>418</v>
      </c>
      <c r="O718" s="185" t="s">
        <v>566</v>
      </c>
      <c r="P718" s="238" t="s">
        <v>580</v>
      </c>
      <c r="Q718" s="124" t="s">
        <v>221</v>
      </c>
      <c r="R718" s="125" t="s">
        <v>211</v>
      </c>
      <c r="S718" s="126" t="s">
        <v>222</v>
      </c>
      <c r="T718" s="124" t="s">
        <v>279</v>
      </c>
      <c r="U718" s="26"/>
      <c r="V718" s="272"/>
    </row>
    <row r="719" spans="1:22" x14ac:dyDescent="0.25">
      <c r="A719" s="21" t="s">
        <v>779</v>
      </c>
      <c r="B719" s="11" t="s">
        <v>780</v>
      </c>
      <c r="C719" s="4">
        <v>7</v>
      </c>
      <c r="D719" s="4"/>
      <c r="E719" s="9"/>
      <c r="F719" s="9" t="s">
        <v>280</v>
      </c>
      <c r="G719" s="228">
        <v>-1</v>
      </c>
      <c r="H719" s="220">
        <v>0</v>
      </c>
      <c r="I719" s="220">
        <v>0</v>
      </c>
      <c r="J719" s="220">
        <v>-1</v>
      </c>
      <c r="K719" s="220">
        <v>-1</v>
      </c>
      <c r="L719" s="9" t="s">
        <v>420</v>
      </c>
      <c r="M719" s="220">
        <v>1</v>
      </c>
      <c r="N719" s="220">
        <v>1</v>
      </c>
      <c r="O719" s="220">
        <v>0</v>
      </c>
      <c r="P719" s="220">
        <v>-1</v>
      </c>
      <c r="Q719" s="134">
        <v>9</v>
      </c>
      <c r="R719" s="47">
        <v>-2</v>
      </c>
      <c r="S719" s="135">
        <v>-0.22222222222222221</v>
      </c>
      <c r="T719" s="136">
        <v>7.2222222222222223</v>
      </c>
      <c r="U719" s="26"/>
      <c r="V719" s="272"/>
    </row>
    <row r="720" spans="1:22" x14ac:dyDescent="0.25">
      <c r="A720" s="21" t="s">
        <v>779</v>
      </c>
      <c r="B720" s="11" t="s">
        <v>780</v>
      </c>
      <c r="C720" s="4" t="s">
        <v>269</v>
      </c>
      <c r="D720" s="131" t="s">
        <v>270</v>
      </c>
      <c r="E720" s="116" t="s">
        <v>271</v>
      </c>
      <c r="F720" s="116" t="s">
        <v>213</v>
      </c>
      <c r="G720" s="798" t="s">
        <v>418</v>
      </c>
      <c r="Q720" s="124" t="s">
        <v>221</v>
      </c>
      <c r="R720" s="125" t="s">
        <v>211</v>
      </c>
      <c r="S720" s="126" t="s">
        <v>222</v>
      </c>
      <c r="T720" s="124" t="s">
        <v>279</v>
      </c>
      <c r="U720" s="153" t="s">
        <v>230</v>
      </c>
      <c r="V720" s="153" t="s">
        <v>231</v>
      </c>
    </row>
    <row r="721" spans="1:22" x14ac:dyDescent="0.25">
      <c r="A721" s="21" t="s">
        <v>779</v>
      </c>
      <c r="B721" s="11" t="s">
        <v>780</v>
      </c>
      <c r="C721" s="427">
        <v>7</v>
      </c>
      <c r="D721" s="183">
        <v>7.2222222222222223</v>
      </c>
      <c r="E721" s="287">
        <v>42230</v>
      </c>
      <c r="F721" s="9" t="s">
        <v>420</v>
      </c>
      <c r="G721" s="799">
        <v>1</v>
      </c>
      <c r="J721" s="606"/>
      <c r="K721" s="606"/>
      <c r="L721" s="274"/>
      <c r="M721" s="606"/>
      <c r="N721" s="606"/>
      <c r="O721" s="606"/>
      <c r="P721" s="606"/>
      <c r="Q721" s="134">
        <v>1</v>
      </c>
      <c r="R721" s="47">
        <v>1</v>
      </c>
      <c r="S721" s="135">
        <v>1</v>
      </c>
      <c r="T721" s="156">
        <v>6</v>
      </c>
      <c r="U721" s="145">
        <v>7.2222</v>
      </c>
      <c r="V721" s="171">
        <v>1.2222</v>
      </c>
    </row>
    <row r="722" spans="1:22" x14ac:dyDescent="0.25">
      <c r="A722" s="10" t="s">
        <v>781</v>
      </c>
      <c r="B722" s="11" t="s">
        <v>782</v>
      </c>
      <c r="C722" s="4" t="s">
        <v>269</v>
      </c>
      <c r="D722" s="131" t="s">
        <v>270</v>
      </c>
      <c r="E722" s="116" t="s">
        <v>271</v>
      </c>
      <c r="F722" s="116" t="s">
        <v>213</v>
      </c>
      <c r="G722" s="554" t="s">
        <v>356</v>
      </c>
      <c r="H722" s="800" t="s">
        <v>575</v>
      </c>
      <c r="I722" s="801" t="s">
        <v>553</v>
      </c>
      <c r="J722" s="116" t="s">
        <v>213</v>
      </c>
      <c r="K722" s="212" t="s">
        <v>555</v>
      </c>
      <c r="L722" s="554" t="s">
        <v>216</v>
      </c>
      <c r="M722" s="116" t="s">
        <v>213</v>
      </c>
      <c r="N722" s="265" t="s">
        <v>312</v>
      </c>
      <c r="O722" s="545" t="s">
        <v>556</v>
      </c>
      <c r="Q722" s="124" t="s">
        <v>221</v>
      </c>
      <c r="R722" s="125" t="s">
        <v>211</v>
      </c>
      <c r="S722" s="126" t="s">
        <v>222</v>
      </c>
      <c r="T722" s="124" t="s">
        <v>279</v>
      </c>
      <c r="U722" s="26"/>
      <c r="V722" s="26"/>
    </row>
    <row r="723" spans="1:22" x14ac:dyDescent="0.25">
      <c r="A723" s="10" t="s">
        <v>781</v>
      </c>
      <c r="B723" s="11" t="s">
        <v>782</v>
      </c>
      <c r="C723" s="250">
        <v>7</v>
      </c>
      <c r="D723" s="4"/>
      <c r="E723" s="131"/>
      <c r="F723" s="203">
        <v>42014</v>
      </c>
      <c r="G723" s="515">
        <v>1</v>
      </c>
      <c r="H723" s="134">
        <v>2</v>
      </c>
      <c r="I723" s="131">
        <v>0</v>
      </c>
      <c r="J723" s="203">
        <v>41663</v>
      </c>
      <c r="K723" s="134">
        <v>-1</v>
      </c>
      <c r="L723" s="515">
        <v>1</v>
      </c>
      <c r="M723" s="203">
        <v>42035</v>
      </c>
      <c r="N723" s="134">
        <v>0</v>
      </c>
      <c r="O723" s="134">
        <v>2</v>
      </c>
      <c r="Q723" s="134">
        <v>7</v>
      </c>
      <c r="R723" s="47">
        <v>5</v>
      </c>
      <c r="S723" s="135">
        <v>0.7142857142857143</v>
      </c>
      <c r="T723" s="136">
        <v>6.2857142857142856</v>
      </c>
      <c r="U723" s="558"/>
      <c r="V723" s="558"/>
    </row>
    <row r="724" spans="1:22" x14ac:dyDescent="0.25">
      <c r="A724" s="10" t="s">
        <v>781</v>
      </c>
      <c r="B724" s="11" t="s">
        <v>782</v>
      </c>
      <c r="C724" s="4" t="s">
        <v>269</v>
      </c>
      <c r="D724" s="131" t="s">
        <v>270</v>
      </c>
      <c r="E724" s="116" t="s">
        <v>271</v>
      </c>
      <c r="F724" s="116" t="s">
        <v>213</v>
      </c>
      <c r="G724" s="802" t="s">
        <v>419</v>
      </c>
      <c r="H724" s="803" t="s">
        <v>554</v>
      </c>
      <c r="I724" s="262" t="s">
        <v>405</v>
      </c>
      <c r="J724" s="116" t="s">
        <v>213</v>
      </c>
      <c r="K724" s="251" t="s">
        <v>783</v>
      </c>
      <c r="L724" s="376" t="s">
        <v>407</v>
      </c>
      <c r="M724" s="313" t="s">
        <v>320</v>
      </c>
      <c r="N724" s="313" t="s">
        <v>409</v>
      </c>
      <c r="O724" s="381" t="s">
        <v>659</v>
      </c>
      <c r="P724" s="120" t="s">
        <v>750</v>
      </c>
      <c r="Q724" s="124" t="s">
        <v>221</v>
      </c>
      <c r="R724" s="125" t="s">
        <v>211</v>
      </c>
      <c r="S724" s="126" t="s">
        <v>222</v>
      </c>
      <c r="T724" s="124" t="s">
        <v>279</v>
      </c>
      <c r="U724" s="141"/>
      <c r="V724" s="141"/>
    </row>
    <row r="725" spans="1:22" x14ac:dyDescent="0.25">
      <c r="A725" s="10" t="s">
        <v>781</v>
      </c>
      <c r="B725" s="11" t="s">
        <v>782</v>
      </c>
      <c r="C725" s="47">
        <v>6</v>
      </c>
      <c r="D725" s="183">
        <v>6.2857142857142856</v>
      </c>
      <c r="E725" s="804">
        <v>42035</v>
      </c>
      <c r="F725" s="143">
        <v>42056</v>
      </c>
      <c r="G725" s="129">
        <v>1</v>
      </c>
      <c r="H725" s="130">
        <v>2</v>
      </c>
      <c r="I725" s="130">
        <v>-1</v>
      </c>
      <c r="J725" s="143">
        <v>42140</v>
      </c>
      <c r="K725" s="4">
        <v>0</v>
      </c>
      <c r="L725" s="4">
        <v>-2</v>
      </c>
      <c r="M725" s="4">
        <v>0</v>
      </c>
      <c r="N725" s="4">
        <v>0</v>
      </c>
      <c r="O725" s="4">
        <v>0</v>
      </c>
      <c r="P725" s="4">
        <v>-2</v>
      </c>
      <c r="Q725" s="134">
        <v>9</v>
      </c>
      <c r="R725" s="47">
        <v>-2</v>
      </c>
      <c r="S725" s="135">
        <v>-0.22222222222222221</v>
      </c>
      <c r="T725" s="281">
        <v>6.5079365079365079</v>
      </c>
      <c r="U725" s="805"/>
      <c r="V725" s="702"/>
    </row>
    <row r="726" spans="1:22" x14ac:dyDescent="0.25">
      <c r="A726" s="10" t="s">
        <v>781</v>
      </c>
      <c r="B726" s="11" t="s">
        <v>782</v>
      </c>
      <c r="C726" s="4" t="s">
        <v>269</v>
      </c>
      <c r="D726" s="131" t="s">
        <v>270</v>
      </c>
      <c r="E726" s="116" t="s">
        <v>271</v>
      </c>
      <c r="F726" s="116" t="s">
        <v>213</v>
      </c>
      <c r="G726" s="806" t="s">
        <v>365</v>
      </c>
      <c r="H726" s="807" t="s">
        <v>397</v>
      </c>
      <c r="I726" s="808" t="s">
        <v>312</v>
      </c>
      <c r="J726" s="809" t="s">
        <v>118</v>
      </c>
      <c r="K726" s="116" t="s">
        <v>213</v>
      </c>
      <c r="L726" s="240" t="s">
        <v>361</v>
      </c>
      <c r="M726" s="242" t="s">
        <v>559</v>
      </c>
      <c r="N726" s="240" t="s">
        <v>590</v>
      </c>
      <c r="O726" s="242" t="s">
        <v>327</v>
      </c>
      <c r="P726" s="197"/>
      <c r="Q726" s="124" t="s">
        <v>221</v>
      </c>
      <c r="R726" s="125" t="s">
        <v>211</v>
      </c>
      <c r="S726" s="126" t="s">
        <v>222</v>
      </c>
      <c r="T726" s="124" t="s">
        <v>279</v>
      </c>
      <c r="U726" s="141" t="s">
        <v>230</v>
      </c>
      <c r="V726" s="141" t="s">
        <v>231</v>
      </c>
    </row>
    <row r="727" spans="1:22" x14ac:dyDescent="0.25">
      <c r="A727" s="10" t="s">
        <v>781</v>
      </c>
      <c r="B727" s="11" t="s">
        <v>782</v>
      </c>
      <c r="C727" s="427">
        <v>7</v>
      </c>
      <c r="D727" s="183">
        <v>6.5079365079365079</v>
      </c>
      <c r="E727" s="804">
        <v>42140</v>
      </c>
      <c r="F727" s="132" t="s">
        <v>398</v>
      </c>
      <c r="G727" s="428">
        <v>1</v>
      </c>
      <c r="H727" s="169">
        <v>-2</v>
      </c>
      <c r="I727" s="169">
        <v>1</v>
      </c>
      <c r="J727" s="169">
        <v>-2</v>
      </c>
      <c r="K727" s="116" t="s">
        <v>561</v>
      </c>
      <c r="L727" s="687">
        <v>0</v>
      </c>
      <c r="M727" s="4">
        <v>0</v>
      </c>
      <c r="N727" s="4">
        <v>1</v>
      </c>
      <c r="O727" s="4">
        <v>-1</v>
      </c>
      <c r="P727" s="197"/>
      <c r="Q727" s="134">
        <v>8</v>
      </c>
      <c r="R727" s="47">
        <v>-2</v>
      </c>
      <c r="S727" s="135">
        <v>-0.25</v>
      </c>
      <c r="T727" s="156">
        <v>6.7579365079365079</v>
      </c>
      <c r="U727" s="145">
        <v>6.2857000000000003</v>
      </c>
      <c r="V727" s="171">
        <v>-0.47223650793650762</v>
      </c>
    </row>
    <row r="728" spans="1:22" x14ac:dyDescent="0.25">
      <c r="A728" s="14" t="s">
        <v>784</v>
      </c>
      <c r="B728" s="11" t="s">
        <v>785</v>
      </c>
      <c r="C728" s="4" t="s">
        <v>269</v>
      </c>
      <c r="D728" s="131" t="s">
        <v>270</v>
      </c>
      <c r="E728" s="116" t="s">
        <v>271</v>
      </c>
      <c r="F728" s="116" t="s">
        <v>213</v>
      </c>
      <c r="G728" s="138" t="s">
        <v>229</v>
      </c>
      <c r="H728" s="159" t="s">
        <v>65</v>
      </c>
      <c r="I728" s="761" t="s">
        <v>227</v>
      </c>
      <c r="J728" s="139" t="s">
        <v>70</v>
      </c>
      <c r="K728" s="765" t="s">
        <v>239</v>
      </c>
      <c r="L728" s="138" t="s">
        <v>228</v>
      </c>
      <c r="M728" s="222" t="s">
        <v>220</v>
      </c>
      <c r="N728" s="122" t="s">
        <v>240</v>
      </c>
      <c r="O728" s="197"/>
      <c r="P728" s="197"/>
      <c r="Q728" s="124" t="s">
        <v>221</v>
      </c>
      <c r="R728" s="125" t="s">
        <v>211</v>
      </c>
      <c r="S728" s="126" t="s">
        <v>222</v>
      </c>
      <c r="T728" s="124" t="s">
        <v>279</v>
      </c>
      <c r="U728" s="141" t="s">
        <v>230</v>
      </c>
      <c r="V728" s="141" t="s">
        <v>231</v>
      </c>
    </row>
    <row r="729" spans="1:22" x14ac:dyDescent="0.25">
      <c r="A729" s="14" t="s">
        <v>784</v>
      </c>
      <c r="B729" s="11" t="s">
        <v>785</v>
      </c>
      <c r="C729" s="4">
        <v>10</v>
      </c>
      <c r="D729" s="9"/>
      <c r="E729" s="9"/>
      <c r="F729" s="132" t="s">
        <v>226</v>
      </c>
      <c r="G729" s="4">
        <v>0</v>
      </c>
      <c r="H729" s="4">
        <v>-1</v>
      </c>
      <c r="I729" s="133">
        <v>0</v>
      </c>
      <c r="J729" s="4">
        <v>2</v>
      </c>
      <c r="K729" s="4">
        <v>0</v>
      </c>
      <c r="L729" s="4">
        <v>0</v>
      </c>
      <c r="M729" s="4">
        <v>1</v>
      </c>
      <c r="N729" s="4">
        <v>0</v>
      </c>
      <c r="O729" s="197"/>
      <c r="P729" s="197"/>
      <c r="Q729" s="134">
        <v>8</v>
      </c>
      <c r="R729" s="47">
        <v>2</v>
      </c>
      <c r="S729" s="135">
        <v>0.25</v>
      </c>
      <c r="T729" s="659">
        <v>9.75</v>
      </c>
      <c r="U729" s="423">
        <v>10</v>
      </c>
      <c r="V729" s="146">
        <v>0.25</v>
      </c>
    </row>
    <row r="730" spans="1:22" x14ac:dyDescent="0.25">
      <c r="A730" s="20" t="s">
        <v>784</v>
      </c>
      <c r="B730" s="13" t="s">
        <v>786</v>
      </c>
      <c r="C730" s="4" t="s">
        <v>269</v>
      </c>
      <c r="D730" s="131" t="s">
        <v>270</v>
      </c>
      <c r="E730" s="116" t="s">
        <v>271</v>
      </c>
      <c r="F730" s="116" t="s">
        <v>213</v>
      </c>
      <c r="G730" s="288" t="s">
        <v>359</v>
      </c>
      <c r="H730" s="174" t="s">
        <v>274</v>
      </c>
      <c r="I730" s="174" t="s">
        <v>363</v>
      </c>
      <c r="J730" s="810" t="s">
        <v>276</v>
      </c>
      <c r="K730" s="116" t="s">
        <v>295</v>
      </c>
      <c r="L730" s="454" t="s">
        <v>119</v>
      </c>
      <c r="M730" s="478" t="s">
        <v>277</v>
      </c>
      <c r="N730" s="238" t="s">
        <v>120</v>
      </c>
      <c r="O730" s="413" t="s">
        <v>251</v>
      </c>
      <c r="P730" s="197"/>
      <c r="Q730" s="305" t="s">
        <v>221</v>
      </c>
      <c r="R730" s="7" t="s">
        <v>211</v>
      </c>
      <c r="S730" s="306" t="s">
        <v>222</v>
      </c>
      <c r="T730" s="124" t="s">
        <v>279</v>
      </c>
      <c r="U730" s="141" t="s">
        <v>230</v>
      </c>
      <c r="V730" s="141" t="s">
        <v>231</v>
      </c>
    </row>
    <row r="731" spans="1:22" x14ac:dyDescent="0.25">
      <c r="A731" s="20" t="s">
        <v>784</v>
      </c>
      <c r="B731" s="13" t="s">
        <v>786</v>
      </c>
      <c r="C731" s="4">
        <v>6</v>
      </c>
      <c r="D731" s="9"/>
      <c r="E731" s="9"/>
      <c r="F731" s="143" t="s">
        <v>297</v>
      </c>
      <c r="G731" s="228">
        <v>1</v>
      </c>
      <c r="H731" s="4">
        <v>-1</v>
      </c>
      <c r="I731" s="4">
        <v>-1</v>
      </c>
      <c r="J731" s="133" t="s">
        <v>787</v>
      </c>
      <c r="K731" s="143" t="s">
        <v>330</v>
      </c>
      <c r="L731" s="4">
        <v>1</v>
      </c>
      <c r="M731" s="4">
        <v>0</v>
      </c>
      <c r="N731" s="4">
        <v>-1</v>
      </c>
      <c r="O731" s="4">
        <v>1</v>
      </c>
      <c r="P731" s="197"/>
      <c r="Q731" s="415">
        <v>8</v>
      </c>
      <c r="R731" s="45">
        <v>0</v>
      </c>
      <c r="S731" s="308">
        <f>+R731/Q731</f>
        <v>0</v>
      </c>
      <c r="T731" s="309">
        <v>6.333333333333333</v>
      </c>
      <c r="U731" s="145">
        <v>6.3333000000000004</v>
      </c>
      <c r="V731" s="171">
        <f>+U731-T731</f>
        <v>-3.3333333332663528E-5</v>
      </c>
    </row>
    <row r="732" spans="1:22" x14ac:dyDescent="0.25">
      <c r="A732" s="30" t="s">
        <v>788</v>
      </c>
      <c r="B732" s="13" t="s">
        <v>789</v>
      </c>
      <c r="C732" s="4" t="s">
        <v>269</v>
      </c>
      <c r="D732" s="131" t="s">
        <v>270</v>
      </c>
      <c r="E732" s="116" t="s">
        <v>271</v>
      </c>
      <c r="F732" s="116" t="s">
        <v>213</v>
      </c>
      <c r="G732" s="285" t="s">
        <v>276</v>
      </c>
      <c r="H732" s="475" t="s">
        <v>484</v>
      </c>
      <c r="I732" s="396" t="s">
        <v>454</v>
      </c>
      <c r="J732" s="238" t="s">
        <v>119</v>
      </c>
      <c r="K732" s="233" t="s">
        <v>455</v>
      </c>
      <c r="L732" s="233" t="s">
        <v>456</v>
      </c>
      <c r="M732" s="396" t="s">
        <v>482</v>
      </c>
      <c r="N732" s="464" t="s">
        <v>486</v>
      </c>
      <c r="O732" s="396" t="s">
        <v>482</v>
      </c>
      <c r="P732" s="464" t="s">
        <v>484</v>
      </c>
      <c r="Q732" s="124" t="s">
        <v>221</v>
      </c>
      <c r="R732" s="125" t="s">
        <v>211</v>
      </c>
      <c r="S732" s="126" t="s">
        <v>222</v>
      </c>
      <c r="T732" s="124" t="s">
        <v>279</v>
      </c>
      <c r="U732" s="153"/>
      <c r="V732" s="153"/>
    </row>
    <row r="733" spans="1:22" x14ac:dyDescent="0.25">
      <c r="A733" s="30" t="s">
        <v>788</v>
      </c>
      <c r="B733" s="13" t="s">
        <v>789</v>
      </c>
      <c r="C733" s="4">
        <v>7</v>
      </c>
      <c r="D733" s="4">
        <v>7</v>
      </c>
      <c r="E733" s="9"/>
      <c r="F733" s="143" t="s">
        <v>354</v>
      </c>
      <c r="G733" s="133">
        <v>0</v>
      </c>
      <c r="H733" s="4">
        <v>0</v>
      </c>
      <c r="I733" s="4">
        <v>1</v>
      </c>
      <c r="J733" s="4">
        <v>0</v>
      </c>
      <c r="K733" s="4">
        <v>2</v>
      </c>
      <c r="L733" s="4">
        <v>2</v>
      </c>
      <c r="M733" s="4">
        <v>2</v>
      </c>
      <c r="N733" s="4">
        <v>3</v>
      </c>
      <c r="O733" s="4">
        <v>2</v>
      </c>
      <c r="P733" s="4">
        <v>3</v>
      </c>
      <c r="Q733" s="134">
        <v>10</v>
      </c>
      <c r="R733" s="47">
        <v>12</v>
      </c>
      <c r="S733" s="135">
        <v>1.2</v>
      </c>
      <c r="T733" s="156">
        <v>5.8</v>
      </c>
      <c r="U733" s="432"/>
      <c r="V733" s="283"/>
    </row>
    <row r="734" spans="1:22" x14ac:dyDescent="0.25">
      <c r="A734" s="30" t="s">
        <v>788</v>
      </c>
      <c r="B734" s="13" t="s">
        <v>789</v>
      </c>
      <c r="C734" s="4" t="s">
        <v>269</v>
      </c>
      <c r="D734" s="131" t="s">
        <v>270</v>
      </c>
      <c r="E734" s="116" t="s">
        <v>271</v>
      </c>
      <c r="F734" s="116" t="s">
        <v>213</v>
      </c>
      <c r="G734" s="285" t="s">
        <v>276</v>
      </c>
      <c r="H734" s="464" t="s">
        <v>485</v>
      </c>
      <c r="I734" s="238" t="s">
        <v>119</v>
      </c>
      <c r="J734" s="233" t="s">
        <v>455</v>
      </c>
      <c r="Q734" s="124" t="s">
        <v>221</v>
      </c>
      <c r="R734" s="125" t="s">
        <v>211</v>
      </c>
      <c r="S734" s="126" t="s">
        <v>222</v>
      </c>
      <c r="T734" s="124" t="s">
        <v>279</v>
      </c>
      <c r="U734" s="153" t="s">
        <v>430</v>
      </c>
      <c r="V734" s="153" t="s">
        <v>231</v>
      </c>
    </row>
    <row r="735" spans="1:22" x14ac:dyDescent="0.25">
      <c r="A735" s="30" t="s">
        <v>788</v>
      </c>
      <c r="B735" s="13" t="s">
        <v>789</v>
      </c>
      <c r="C735" s="427">
        <v>6</v>
      </c>
      <c r="D735" s="183">
        <v>5.8</v>
      </c>
      <c r="E735" s="128">
        <v>42374</v>
      </c>
      <c r="F735" s="143" t="s">
        <v>354</v>
      </c>
      <c r="G735" s="133">
        <v>0</v>
      </c>
      <c r="H735" s="4">
        <v>1</v>
      </c>
      <c r="I735" s="4">
        <v>0</v>
      </c>
      <c r="J735" s="4">
        <v>2</v>
      </c>
      <c r="Q735" s="134">
        <v>4</v>
      </c>
      <c r="R735" s="47">
        <v>3</v>
      </c>
      <c r="S735" s="135">
        <v>0.75</v>
      </c>
      <c r="T735" s="156">
        <v>5.05</v>
      </c>
      <c r="U735" s="432">
        <v>5.8</v>
      </c>
      <c r="V735" s="171">
        <v>0.75</v>
      </c>
    </row>
    <row r="736" spans="1:22" x14ac:dyDescent="0.25">
      <c r="A736" s="20" t="s">
        <v>790</v>
      </c>
      <c r="B736" s="13" t="s">
        <v>791</v>
      </c>
      <c r="C736" s="4" t="s">
        <v>269</v>
      </c>
      <c r="D736" s="131" t="s">
        <v>270</v>
      </c>
      <c r="E736" s="116" t="s">
        <v>271</v>
      </c>
      <c r="F736" s="116" t="s">
        <v>213</v>
      </c>
      <c r="G736" s="334" t="s">
        <v>143</v>
      </c>
      <c r="H736" s="174" t="s">
        <v>251</v>
      </c>
      <c r="I736" s="240" t="s">
        <v>118</v>
      </c>
      <c r="J736" s="410" t="s">
        <v>489</v>
      </c>
      <c r="K736" s="174" t="s">
        <v>325</v>
      </c>
      <c r="L736" s="246" t="s">
        <v>251</v>
      </c>
      <c r="M736" s="242" t="s">
        <v>118</v>
      </c>
      <c r="Q736" s="124" t="s">
        <v>221</v>
      </c>
      <c r="R736" s="125" t="s">
        <v>211</v>
      </c>
      <c r="S736" s="126" t="s">
        <v>222</v>
      </c>
      <c r="T736" s="124" t="s">
        <v>279</v>
      </c>
      <c r="U736" s="141" t="s">
        <v>230</v>
      </c>
      <c r="V736" s="141" t="s">
        <v>231</v>
      </c>
    </row>
    <row r="737" spans="1:22" x14ac:dyDescent="0.25">
      <c r="A737" s="20" t="s">
        <v>790</v>
      </c>
      <c r="B737" s="13" t="s">
        <v>791</v>
      </c>
      <c r="C737" s="4">
        <v>6</v>
      </c>
      <c r="D737" s="9"/>
      <c r="E737" s="9"/>
      <c r="F737" s="143" t="s">
        <v>297</v>
      </c>
      <c r="G737" s="133">
        <v>1</v>
      </c>
      <c r="H737" s="4">
        <v>-3</v>
      </c>
      <c r="I737" s="4">
        <v>1</v>
      </c>
      <c r="J737" s="228">
        <v>-1</v>
      </c>
      <c r="K737" s="4">
        <v>-2</v>
      </c>
      <c r="L737" s="4">
        <v>0</v>
      </c>
      <c r="M737" s="4">
        <v>-1</v>
      </c>
      <c r="Q737" s="134">
        <v>7</v>
      </c>
      <c r="R737" s="47">
        <v>-5</v>
      </c>
      <c r="S737" s="135">
        <v>-0.7142857142857143</v>
      </c>
      <c r="T737" s="659">
        <v>6.7142857142857144</v>
      </c>
      <c r="U737" s="423">
        <v>6</v>
      </c>
      <c r="V737" s="146">
        <v>-0.71428571428571441</v>
      </c>
    </row>
    <row r="738" spans="1:22" x14ac:dyDescent="0.25">
      <c r="A738" s="14" t="s">
        <v>792</v>
      </c>
      <c r="B738" s="11" t="s">
        <v>793</v>
      </c>
      <c r="C738" s="4" t="s">
        <v>269</v>
      </c>
      <c r="D738" s="131" t="s">
        <v>270</v>
      </c>
      <c r="E738" s="116" t="s">
        <v>271</v>
      </c>
      <c r="F738" s="116" t="s">
        <v>213</v>
      </c>
      <c r="G738" s="139" t="s">
        <v>70</v>
      </c>
      <c r="H738" s="121" t="s">
        <v>218</v>
      </c>
      <c r="I738" s="190" t="s">
        <v>219</v>
      </c>
      <c r="J738" s="159" t="s">
        <v>65</v>
      </c>
      <c r="K738" s="222" t="s">
        <v>220</v>
      </c>
      <c r="L738" s="151" t="s">
        <v>229</v>
      </c>
      <c r="M738" s="138" t="s">
        <v>228</v>
      </c>
      <c r="Q738" s="124" t="s">
        <v>221</v>
      </c>
      <c r="R738" s="125" t="s">
        <v>211</v>
      </c>
      <c r="S738" s="126" t="s">
        <v>222</v>
      </c>
      <c r="T738" s="124" t="s">
        <v>279</v>
      </c>
      <c r="U738" s="141" t="s">
        <v>230</v>
      </c>
      <c r="V738" s="141" t="s">
        <v>231</v>
      </c>
    </row>
    <row r="739" spans="1:22" x14ac:dyDescent="0.25">
      <c r="A739" s="14" t="s">
        <v>792</v>
      </c>
      <c r="B739" s="11" t="s">
        <v>793</v>
      </c>
      <c r="C739" s="4">
        <v>9</v>
      </c>
      <c r="D739" s="9"/>
      <c r="E739" s="9"/>
      <c r="F739" s="132" t="s">
        <v>226</v>
      </c>
      <c r="G739" s="4">
        <v>1</v>
      </c>
      <c r="H739" s="4">
        <v>0</v>
      </c>
      <c r="I739" s="133">
        <v>-1</v>
      </c>
      <c r="J739" s="4">
        <v>-2</v>
      </c>
      <c r="K739" s="4">
        <v>0</v>
      </c>
      <c r="L739" s="4">
        <v>2</v>
      </c>
      <c r="M739" s="4">
        <v>-1</v>
      </c>
      <c r="Q739" s="134">
        <v>7</v>
      </c>
      <c r="R739" s="47">
        <v>-1</v>
      </c>
      <c r="S739" s="135">
        <v>-0.14285714285714285</v>
      </c>
      <c r="T739" s="659">
        <v>9.1428571428571423</v>
      </c>
      <c r="U739" s="423">
        <v>9</v>
      </c>
      <c r="V739" s="146">
        <v>-0.14285714285714235</v>
      </c>
    </row>
    <row r="740" spans="1:22" x14ac:dyDescent="0.25">
      <c r="A740" s="27" t="s">
        <v>41</v>
      </c>
      <c r="B740" s="13" t="s">
        <v>42</v>
      </c>
      <c r="C740" s="4" t="s">
        <v>269</v>
      </c>
      <c r="D740" s="131" t="s">
        <v>270</v>
      </c>
      <c r="E740" s="116" t="s">
        <v>271</v>
      </c>
      <c r="F740" s="116" t="s">
        <v>213</v>
      </c>
      <c r="G740" s="189" t="s">
        <v>258</v>
      </c>
      <c r="H740" s="189" t="s">
        <v>259</v>
      </c>
      <c r="I740" s="151" t="s">
        <v>70</v>
      </c>
      <c r="J740" s="151" t="s">
        <v>229</v>
      </c>
      <c r="K740" s="189" t="s">
        <v>252</v>
      </c>
      <c r="L740" s="152" t="s">
        <v>237</v>
      </c>
      <c r="M740" s="116" t="s">
        <v>213</v>
      </c>
      <c r="N740" s="177" t="s">
        <v>249</v>
      </c>
      <c r="O740" s="166" t="s">
        <v>124</v>
      </c>
      <c r="P740" s="151" t="s">
        <v>67</v>
      </c>
      <c r="Q740" s="124" t="s">
        <v>221</v>
      </c>
      <c r="R740" s="125" t="s">
        <v>211</v>
      </c>
      <c r="S740" s="126" t="s">
        <v>222</v>
      </c>
      <c r="T740" s="124" t="s">
        <v>279</v>
      </c>
      <c r="U740" s="141"/>
      <c r="V740" s="141"/>
    </row>
    <row r="741" spans="1:22" x14ac:dyDescent="0.25">
      <c r="A741" s="27" t="s">
        <v>41</v>
      </c>
      <c r="B741" s="13" t="s">
        <v>42</v>
      </c>
      <c r="C741" s="4">
        <v>8</v>
      </c>
      <c r="D741" s="9"/>
      <c r="E741" s="9"/>
      <c r="F741" s="132">
        <v>42420</v>
      </c>
      <c r="G741" s="4">
        <v>0</v>
      </c>
      <c r="H741" s="4">
        <v>0</v>
      </c>
      <c r="I741" s="4">
        <v>0</v>
      </c>
      <c r="J741" s="4">
        <v>1</v>
      </c>
      <c r="K741" s="4">
        <v>0</v>
      </c>
      <c r="L741" s="4">
        <v>-1</v>
      </c>
      <c r="M741" s="187" t="s">
        <v>250</v>
      </c>
      <c r="N741" s="4">
        <v>0</v>
      </c>
      <c r="O741" s="4">
        <v>-1</v>
      </c>
      <c r="P741" s="4">
        <v>0</v>
      </c>
      <c r="Q741" s="134">
        <v>9</v>
      </c>
      <c r="R741" s="47">
        <v>-1</v>
      </c>
      <c r="S741" s="135">
        <f>+R741/Q741</f>
        <v>-0.1111111111111111</v>
      </c>
      <c r="T741" s="156">
        <f>+C741-S741</f>
        <v>8.1111111111111107</v>
      </c>
      <c r="U741" s="145"/>
      <c r="V741" s="171"/>
    </row>
    <row r="742" spans="1:22" x14ac:dyDescent="0.25">
      <c r="A742" s="27" t="s">
        <v>41</v>
      </c>
      <c r="B742" s="13" t="s">
        <v>42</v>
      </c>
      <c r="C742" s="4" t="s">
        <v>269</v>
      </c>
      <c r="D742" s="131" t="s">
        <v>270</v>
      </c>
      <c r="E742" s="116" t="s">
        <v>271</v>
      </c>
      <c r="F742" s="116" t="s">
        <v>213</v>
      </c>
      <c r="G742" s="174" t="s">
        <v>137</v>
      </c>
      <c r="H742" s="198" t="s">
        <v>220</v>
      </c>
      <c r="I742" s="179" t="s">
        <v>137</v>
      </c>
      <c r="J742" s="182" t="s">
        <v>249</v>
      </c>
      <c r="K742" s="199" t="s">
        <v>124</v>
      </c>
      <c r="L742" s="200" t="s">
        <v>229</v>
      </c>
      <c r="M742" s="179" t="s">
        <v>136</v>
      </c>
      <c r="N742" s="116" t="s">
        <v>213</v>
      </c>
      <c r="O742" s="201" t="s">
        <v>71</v>
      </c>
      <c r="P742" s="202" t="s">
        <v>260</v>
      </c>
      <c r="Q742" s="124" t="s">
        <v>221</v>
      </c>
      <c r="R742" s="125" t="s">
        <v>211</v>
      </c>
      <c r="S742" s="126" t="s">
        <v>222</v>
      </c>
      <c r="T742" s="124" t="s">
        <v>279</v>
      </c>
      <c r="U742" s="141"/>
      <c r="V742" s="141"/>
    </row>
    <row r="743" spans="1:22" x14ac:dyDescent="0.25">
      <c r="A743" s="27" t="s">
        <v>41</v>
      </c>
      <c r="B743" s="13" t="s">
        <v>42</v>
      </c>
      <c r="C743" s="47">
        <v>8</v>
      </c>
      <c r="D743" s="183">
        <f>+T741</f>
        <v>8.1111111111111107</v>
      </c>
      <c r="E743" s="203">
        <v>42546</v>
      </c>
      <c r="F743" s="187" t="s">
        <v>250</v>
      </c>
      <c r="G743" s="4">
        <v>0</v>
      </c>
      <c r="H743" s="4">
        <v>0</v>
      </c>
      <c r="I743" s="47">
        <v>0</v>
      </c>
      <c r="J743" s="47">
        <v>0</v>
      </c>
      <c r="K743" s="47">
        <v>0</v>
      </c>
      <c r="L743" s="47">
        <v>0</v>
      </c>
      <c r="M743" s="47">
        <v>-1</v>
      </c>
      <c r="N743" s="187" t="s">
        <v>261</v>
      </c>
      <c r="O743" s="4">
        <v>0</v>
      </c>
      <c r="P743" s="4">
        <v>0</v>
      </c>
      <c r="Q743" s="134">
        <v>9</v>
      </c>
      <c r="R743" s="47">
        <v>-1</v>
      </c>
      <c r="S743" s="135">
        <f>+R743/Q743</f>
        <v>-0.1111111111111111</v>
      </c>
      <c r="T743" s="156">
        <f>+D743-S743</f>
        <v>8.2222222222222214</v>
      </c>
      <c r="U743" s="145"/>
      <c r="V743" s="171"/>
    </row>
    <row r="744" spans="1:22" x14ac:dyDescent="0.25">
      <c r="A744" s="27" t="s">
        <v>41</v>
      </c>
      <c r="B744" s="13" t="s">
        <v>42</v>
      </c>
      <c r="C744" s="4" t="s">
        <v>269</v>
      </c>
      <c r="D744" s="131" t="s">
        <v>270</v>
      </c>
      <c r="E744" s="116" t="s">
        <v>271</v>
      </c>
      <c r="F744" s="116" t="s">
        <v>213</v>
      </c>
      <c r="G744" s="201" t="s">
        <v>262</v>
      </c>
      <c r="H744" s="204" t="s">
        <v>263</v>
      </c>
      <c r="I744" s="205" t="s">
        <v>264</v>
      </c>
      <c r="J744" s="206" t="s">
        <v>265</v>
      </c>
      <c r="M744" s="111"/>
      <c r="P744" s="197"/>
      <c r="Q744" s="124" t="s">
        <v>221</v>
      </c>
      <c r="R744" s="125" t="s">
        <v>211</v>
      </c>
      <c r="S744" s="126" t="s">
        <v>222</v>
      </c>
      <c r="T744" s="124" t="s">
        <v>279</v>
      </c>
      <c r="U744" s="141" t="s">
        <v>230</v>
      </c>
      <c r="V744" s="141" t="s">
        <v>231</v>
      </c>
    </row>
    <row r="745" spans="1:22" x14ac:dyDescent="0.25">
      <c r="A745" s="27" t="s">
        <v>41</v>
      </c>
      <c r="B745" s="13" t="s">
        <v>42</v>
      </c>
      <c r="C745" s="186">
        <v>8</v>
      </c>
      <c r="D745" s="183">
        <f>+T743</f>
        <v>8.2222222222222214</v>
      </c>
      <c r="E745" s="203">
        <v>42560</v>
      </c>
      <c r="F745" s="187" t="s">
        <v>261</v>
      </c>
      <c r="G745" s="4">
        <v>0</v>
      </c>
      <c r="H745" s="4">
        <v>0</v>
      </c>
      <c r="I745" s="4">
        <v>-3</v>
      </c>
      <c r="J745" s="4">
        <v>2</v>
      </c>
      <c r="M745" s="111"/>
      <c r="P745" s="197"/>
      <c r="Q745" s="134">
        <v>4</v>
      </c>
      <c r="R745" s="47">
        <v>-1</v>
      </c>
      <c r="S745" s="135">
        <f>+R745/Q745</f>
        <v>-0.25</v>
      </c>
      <c r="T745" s="156">
        <f>+D745-S745</f>
        <v>8.4722222222222214</v>
      </c>
      <c r="U745" s="145">
        <v>8.1111000000000004</v>
      </c>
      <c r="V745" s="171">
        <f>+U745-T745</f>
        <v>-0.36112222222222101</v>
      </c>
    </row>
    <row r="746" spans="1:22" x14ac:dyDescent="0.25">
      <c r="A746" s="789" t="s">
        <v>41</v>
      </c>
      <c r="B746" s="13" t="s">
        <v>794</v>
      </c>
      <c r="C746" s="4" t="s">
        <v>269</v>
      </c>
      <c r="D746" s="131" t="s">
        <v>270</v>
      </c>
      <c r="E746" s="116" t="s">
        <v>271</v>
      </c>
      <c r="F746" s="116" t="s">
        <v>213</v>
      </c>
      <c r="G746" s="152" t="s">
        <v>66</v>
      </c>
      <c r="H746" s="175" t="s">
        <v>252</v>
      </c>
      <c r="K746" s="38"/>
      <c r="L746" s="38"/>
      <c r="Q746" s="124" t="s">
        <v>221</v>
      </c>
      <c r="R746" s="125" t="s">
        <v>211</v>
      </c>
      <c r="S746" s="126" t="s">
        <v>222</v>
      </c>
      <c r="T746" s="124" t="s">
        <v>279</v>
      </c>
      <c r="U746" s="141" t="s">
        <v>230</v>
      </c>
      <c r="V746" s="141" t="s">
        <v>231</v>
      </c>
    </row>
    <row r="747" spans="1:22" x14ac:dyDescent="0.25">
      <c r="A747" s="789" t="s">
        <v>41</v>
      </c>
      <c r="B747" s="13" t="s">
        <v>794</v>
      </c>
      <c r="C747" s="4">
        <v>10</v>
      </c>
      <c r="D747" s="9"/>
      <c r="E747" s="9"/>
      <c r="F747" s="132">
        <v>42420</v>
      </c>
      <c r="G747" s="4">
        <v>0</v>
      </c>
      <c r="H747" s="4">
        <v>-1</v>
      </c>
      <c r="K747" s="38"/>
      <c r="L747" s="38"/>
      <c r="Q747" s="134">
        <v>2</v>
      </c>
      <c r="R747" s="47">
        <v>-1</v>
      </c>
      <c r="S747" s="135">
        <v>-0.5</v>
      </c>
      <c r="T747" s="659">
        <v>10.5</v>
      </c>
      <c r="U747" s="423">
        <v>10</v>
      </c>
      <c r="V747" s="146">
        <v>-0.5</v>
      </c>
    </row>
    <row r="748" spans="1:22" x14ac:dyDescent="0.25">
      <c r="A748" s="7" t="s">
        <v>597</v>
      </c>
      <c r="B748" s="12" t="s">
        <v>795</v>
      </c>
      <c r="C748" s="4" t="s">
        <v>269</v>
      </c>
      <c r="D748" s="131" t="s">
        <v>270</v>
      </c>
      <c r="E748" s="116" t="s">
        <v>271</v>
      </c>
      <c r="F748" s="116" t="s">
        <v>213</v>
      </c>
      <c r="G748" s="754" t="s">
        <v>575</v>
      </c>
      <c r="H748" s="375" t="s">
        <v>574</v>
      </c>
      <c r="I748" s="212" t="s">
        <v>356</v>
      </c>
      <c r="J748" s="215" t="s">
        <v>213</v>
      </c>
      <c r="K748" s="585" t="s">
        <v>796</v>
      </c>
      <c r="L748" s="340" t="s">
        <v>584</v>
      </c>
      <c r="M748" s="358" t="s">
        <v>587</v>
      </c>
      <c r="N748" s="116" t="s">
        <v>213</v>
      </c>
      <c r="O748" s="346" t="s">
        <v>273</v>
      </c>
      <c r="P748" s="118" t="s">
        <v>245</v>
      </c>
      <c r="Q748" s="124" t="s">
        <v>221</v>
      </c>
      <c r="R748" s="125" t="s">
        <v>211</v>
      </c>
      <c r="S748" s="126" t="s">
        <v>222</v>
      </c>
      <c r="T748" s="124" t="s">
        <v>279</v>
      </c>
      <c r="U748" s="26"/>
      <c r="V748" s="26"/>
    </row>
    <row r="749" spans="1:22" x14ac:dyDescent="0.25">
      <c r="A749" s="7" t="s">
        <v>597</v>
      </c>
      <c r="B749" s="12" t="s">
        <v>795</v>
      </c>
      <c r="C749" s="4">
        <v>7</v>
      </c>
      <c r="D749" s="4"/>
      <c r="E749" s="132"/>
      <c r="F749" s="203">
        <v>41663</v>
      </c>
      <c r="G749" s="377">
        <v>0</v>
      </c>
      <c r="H749" s="378">
        <v>1</v>
      </c>
      <c r="I749" s="378">
        <v>-1</v>
      </c>
      <c r="J749" s="811">
        <v>42056</v>
      </c>
      <c r="K749" s="130">
        <v>0</v>
      </c>
      <c r="L749" s="130">
        <v>2</v>
      </c>
      <c r="M749" s="130">
        <v>0</v>
      </c>
      <c r="N749" s="128" t="s">
        <v>224</v>
      </c>
      <c r="O749" s="130">
        <v>-1</v>
      </c>
      <c r="P749" s="130">
        <v>-1</v>
      </c>
      <c r="Q749" s="134">
        <v>8</v>
      </c>
      <c r="R749" s="47">
        <v>0</v>
      </c>
      <c r="S749" s="135">
        <v>0</v>
      </c>
      <c r="T749" s="136">
        <v>7</v>
      </c>
      <c r="U749" s="26">
        <v>3</v>
      </c>
      <c r="V749" s="26">
        <v>3</v>
      </c>
    </row>
    <row r="750" spans="1:22" x14ac:dyDescent="0.25">
      <c r="A750" s="7" t="s">
        <v>597</v>
      </c>
      <c r="B750" s="11" t="s">
        <v>797</v>
      </c>
      <c r="C750" s="4" t="s">
        <v>269</v>
      </c>
      <c r="D750" s="131" t="s">
        <v>270</v>
      </c>
      <c r="E750" s="116" t="s">
        <v>271</v>
      </c>
      <c r="F750" s="116" t="s">
        <v>213</v>
      </c>
      <c r="G750" s="812" t="s">
        <v>656</v>
      </c>
      <c r="H750" s="212" t="s">
        <v>325</v>
      </c>
      <c r="I750" s="813" t="s">
        <v>331</v>
      </c>
      <c r="J750" s="265" t="s">
        <v>265</v>
      </c>
      <c r="K750" s="116" t="s">
        <v>213</v>
      </c>
      <c r="L750" s="225" t="s">
        <v>424</v>
      </c>
      <c r="M750" s="166" t="s">
        <v>375</v>
      </c>
      <c r="N750" s="159" t="s">
        <v>374</v>
      </c>
      <c r="O750" s="138" t="s">
        <v>378</v>
      </c>
      <c r="P750" s="278" t="s">
        <v>425</v>
      </c>
      <c r="Q750" s="124" t="s">
        <v>221</v>
      </c>
      <c r="R750" s="125" t="s">
        <v>211</v>
      </c>
      <c r="S750" s="126" t="s">
        <v>222</v>
      </c>
      <c r="T750" s="124" t="s">
        <v>279</v>
      </c>
      <c r="U750" s="153"/>
      <c r="V750" s="153"/>
    </row>
    <row r="751" spans="1:22" x14ac:dyDescent="0.25">
      <c r="A751" s="7" t="s">
        <v>597</v>
      </c>
      <c r="B751" s="11" t="s">
        <v>797</v>
      </c>
      <c r="C751" s="4">
        <v>7</v>
      </c>
      <c r="D751" s="183">
        <v>7</v>
      </c>
      <c r="E751" s="287">
        <v>42119</v>
      </c>
      <c r="F751" s="128" t="s">
        <v>224</v>
      </c>
      <c r="G751" s="129">
        <v>1</v>
      </c>
      <c r="H751" s="130">
        <v>-1</v>
      </c>
      <c r="I751" s="129">
        <v>-2</v>
      </c>
      <c r="J751" s="130">
        <v>1</v>
      </c>
      <c r="K751" s="132" t="s">
        <v>345</v>
      </c>
      <c r="L751" s="4">
        <v>0</v>
      </c>
      <c r="M751" s="4">
        <v>-1</v>
      </c>
      <c r="N751" s="4">
        <v>-2</v>
      </c>
      <c r="O751" s="4">
        <v>-2</v>
      </c>
      <c r="P751" s="133">
        <v>-1</v>
      </c>
      <c r="Q751" s="134">
        <v>9</v>
      </c>
      <c r="R751" s="47">
        <v>-7</v>
      </c>
      <c r="S751" s="135">
        <v>-0.77777777777777779</v>
      </c>
      <c r="T751" s="156">
        <v>8.7777777777777786</v>
      </c>
      <c r="U751" s="432">
        <v>1</v>
      </c>
      <c r="V751" s="171">
        <v>3</v>
      </c>
    </row>
    <row r="752" spans="1:22" x14ac:dyDescent="0.25">
      <c r="A752" s="7" t="s">
        <v>597</v>
      </c>
      <c r="B752" s="11" t="s">
        <v>797</v>
      </c>
      <c r="C752" s="4" t="s">
        <v>269</v>
      </c>
      <c r="D752" s="131" t="s">
        <v>270</v>
      </c>
      <c r="E752" s="116" t="s">
        <v>271</v>
      </c>
      <c r="F752" s="116" t="s">
        <v>213</v>
      </c>
      <c r="G752" s="266" t="s">
        <v>633</v>
      </c>
      <c r="N752" s="274"/>
      <c r="O752" s="274"/>
      <c r="P752" s="274"/>
      <c r="Q752" s="124" t="s">
        <v>221</v>
      </c>
      <c r="R752" s="125" t="s">
        <v>211</v>
      </c>
      <c r="S752" s="126" t="s">
        <v>222</v>
      </c>
      <c r="T752" s="124" t="s">
        <v>279</v>
      </c>
      <c r="U752" s="153" t="s">
        <v>230</v>
      </c>
      <c r="V752" s="153" t="s">
        <v>231</v>
      </c>
    </row>
    <row r="753" spans="1:22" x14ac:dyDescent="0.25">
      <c r="A753" s="7" t="s">
        <v>597</v>
      </c>
      <c r="B753" s="11" t="s">
        <v>797</v>
      </c>
      <c r="C753" s="427">
        <v>8</v>
      </c>
      <c r="D753" s="183">
        <v>8.7777777777777786</v>
      </c>
      <c r="E753" s="287">
        <v>42203</v>
      </c>
      <c r="F753" s="132" t="s">
        <v>351</v>
      </c>
      <c r="G753" s="4">
        <v>-1</v>
      </c>
      <c r="N753" s="274"/>
      <c r="O753" s="274"/>
      <c r="P753" s="274"/>
      <c r="Q753" s="134">
        <v>1</v>
      </c>
      <c r="R753" s="47">
        <v>-1</v>
      </c>
      <c r="S753" s="135">
        <v>-1</v>
      </c>
      <c r="T753" s="229">
        <v>9.7777777777777786</v>
      </c>
      <c r="U753" s="432">
        <v>7</v>
      </c>
      <c r="V753" s="171">
        <v>-2.7777777777777786</v>
      </c>
    </row>
    <row r="754" spans="1:22" x14ac:dyDescent="0.25">
      <c r="A754" s="17" t="s">
        <v>390</v>
      </c>
      <c r="B754" s="11" t="s">
        <v>798</v>
      </c>
      <c r="C754" s="4" t="s">
        <v>269</v>
      </c>
      <c r="D754" s="131" t="s">
        <v>270</v>
      </c>
      <c r="E754" s="116" t="s">
        <v>271</v>
      </c>
      <c r="F754" s="116" t="s">
        <v>213</v>
      </c>
      <c r="G754" s="406" t="s">
        <v>353</v>
      </c>
      <c r="H754" s="676" t="s">
        <v>138</v>
      </c>
      <c r="I754" s="247" t="s">
        <v>219</v>
      </c>
      <c r="J754" s="814" t="s">
        <v>356</v>
      </c>
      <c r="K754" s="286" t="s">
        <v>143</v>
      </c>
      <c r="L754" s="206" t="s">
        <v>316</v>
      </c>
      <c r="M754" s="396" t="s">
        <v>314</v>
      </c>
      <c r="Q754" s="124" t="s">
        <v>221</v>
      </c>
      <c r="R754" s="125" t="s">
        <v>211</v>
      </c>
      <c r="S754" s="226" t="s">
        <v>222</v>
      </c>
      <c r="T754" s="124" t="s">
        <v>279</v>
      </c>
      <c r="U754" s="153" t="s">
        <v>430</v>
      </c>
      <c r="V754" s="153" t="s">
        <v>231</v>
      </c>
    </row>
    <row r="755" spans="1:22" x14ac:dyDescent="0.25">
      <c r="A755" s="17" t="s">
        <v>390</v>
      </c>
      <c r="B755" s="11" t="s">
        <v>798</v>
      </c>
      <c r="C755" s="4">
        <v>7</v>
      </c>
      <c r="D755" s="815">
        <v>7</v>
      </c>
      <c r="E755" s="9"/>
      <c r="F755" s="143" t="s">
        <v>354</v>
      </c>
      <c r="G755" s="133">
        <v>-1</v>
      </c>
      <c r="H755" s="4">
        <v>1</v>
      </c>
      <c r="I755" s="4">
        <v>-2</v>
      </c>
      <c r="J755" s="253">
        <v>-1</v>
      </c>
      <c r="K755" s="4">
        <v>-2</v>
      </c>
      <c r="L755" s="4">
        <v>0</v>
      </c>
      <c r="M755" s="4">
        <v>1</v>
      </c>
      <c r="Q755" s="134">
        <v>7</v>
      </c>
      <c r="R755" s="47">
        <v>-4</v>
      </c>
      <c r="S755" s="135">
        <v>-0.5714285714285714</v>
      </c>
      <c r="T755" s="659">
        <v>7.5714285714285712</v>
      </c>
      <c r="U755" s="816">
        <v>7</v>
      </c>
      <c r="V755" s="146">
        <v>-0.57142857142857117</v>
      </c>
    </row>
    <row r="756" spans="1:22" x14ac:dyDescent="0.25">
      <c r="A756" s="20" t="s">
        <v>390</v>
      </c>
      <c r="B756" s="11" t="s">
        <v>799</v>
      </c>
      <c r="C756" s="4" t="s">
        <v>269</v>
      </c>
      <c r="D756" s="131" t="s">
        <v>270</v>
      </c>
      <c r="E756" s="116" t="s">
        <v>271</v>
      </c>
      <c r="F756" s="116" t="s">
        <v>213</v>
      </c>
      <c r="G756" s="353" t="s">
        <v>400</v>
      </c>
      <c r="H756" s="242" t="s">
        <v>291</v>
      </c>
      <c r="I756" s="355" t="s">
        <v>673</v>
      </c>
      <c r="J756" s="410" t="s">
        <v>292</v>
      </c>
      <c r="K756" s="116" t="s">
        <v>213</v>
      </c>
      <c r="L756" s="174" t="s">
        <v>321</v>
      </c>
      <c r="M756" s="174" t="s">
        <v>320</v>
      </c>
      <c r="N756" s="174" t="s">
        <v>319</v>
      </c>
      <c r="O756" s="242" t="s">
        <v>245</v>
      </c>
      <c r="Q756" s="124" t="s">
        <v>221</v>
      </c>
      <c r="R756" s="125" t="s">
        <v>211</v>
      </c>
      <c r="S756" s="226" t="s">
        <v>222</v>
      </c>
      <c r="T756" s="124" t="s">
        <v>279</v>
      </c>
      <c r="U756" s="153" t="s">
        <v>430</v>
      </c>
      <c r="V756" s="153" t="s">
        <v>231</v>
      </c>
    </row>
    <row r="757" spans="1:22" x14ac:dyDescent="0.25">
      <c r="A757" s="20" t="s">
        <v>390</v>
      </c>
      <c r="B757" s="11" t="s">
        <v>799</v>
      </c>
      <c r="C757" s="4">
        <v>8</v>
      </c>
      <c r="D757" s="494"/>
      <c r="E757" s="9"/>
      <c r="F757" s="116" t="s">
        <v>561</v>
      </c>
      <c r="G757" s="133">
        <v>0</v>
      </c>
      <c r="H757" s="4">
        <v>-1</v>
      </c>
      <c r="I757" s="4">
        <v>0</v>
      </c>
      <c r="J757" s="133">
        <v>0</v>
      </c>
      <c r="K757" s="132">
        <v>42420</v>
      </c>
      <c r="L757" s="4">
        <v>0</v>
      </c>
      <c r="M757" s="4">
        <v>0</v>
      </c>
      <c r="N757" s="4">
        <v>0</v>
      </c>
      <c r="O757" s="4">
        <v>0</v>
      </c>
      <c r="Q757" s="134">
        <v>8</v>
      </c>
      <c r="R757" s="47">
        <v>-1</v>
      </c>
      <c r="S757" s="135">
        <v>-0.125</v>
      </c>
      <c r="T757" s="136">
        <v>8.125</v>
      </c>
      <c r="U757" s="354">
        <v>8.125</v>
      </c>
      <c r="V757" s="171">
        <v>0</v>
      </c>
    </row>
    <row r="758" spans="1:22" x14ac:dyDescent="0.25">
      <c r="A758" s="20" t="s">
        <v>390</v>
      </c>
      <c r="B758" s="11" t="s">
        <v>799</v>
      </c>
      <c r="C758" s="4" t="s">
        <v>269</v>
      </c>
      <c r="D758" s="131" t="s">
        <v>270</v>
      </c>
      <c r="E758" s="116" t="s">
        <v>271</v>
      </c>
      <c r="F758" s="116" t="s">
        <v>213</v>
      </c>
      <c r="G758" s="133"/>
      <c r="H758" s="4"/>
      <c r="I758" s="4"/>
      <c r="J758" s="133"/>
      <c r="K758" s="132"/>
      <c r="L758" s="4"/>
      <c r="M758" s="4"/>
      <c r="N758" s="4"/>
      <c r="O758" s="4"/>
      <c r="Q758" s="134"/>
      <c r="R758" s="47"/>
      <c r="S758" s="135"/>
      <c r="T758" s="659"/>
      <c r="U758" s="816"/>
      <c r="V758" s="146"/>
    </row>
    <row r="759" spans="1:22" x14ac:dyDescent="0.25">
      <c r="A759" s="20" t="s">
        <v>390</v>
      </c>
      <c r="B759" s="11" t="s">
        <v>799</v>
      </c>
      <c r="C759" s="186">
        <v>8</v>
      </c>
      <c r="D759" s="494">
        <v>8.125</v>
      </c>
      <c r="E759" s="128">
        <v>42420</v>
      </c>
      <c r="F759" s="116"/>
      <c r="G759" s="133"/>
      <c r="H759" s="4"/>
      <c r="I759" s="4"/>
      <c r="J759" s="133"/>
      <c r="K759" s="132"/>
      <c r="L759" s="4"/>
      <c r="M759" s="4"/>
      <c r="N759" s="4"/>
      <c r="O759" s="4"/>
      <c r="Q759" s="134"/>
      <c r="R759" s="47"/>
      <c r="S759" s="135"/>
      <c r="T759" s="659"/>
      <c r="U759" s="816"/>
      <c r="V759" s="146"/>
    </row>
    <row r="760" spans="1:22" x14ac:dyDescent="0.25">
      <c r="A760" s="20" t="s">
        <v>390</v>
      </c>
      <c r="B760" s="13" t="s">
        <v>20</v>
      </c>
      <c r="C760" s="4" t="s">
        <v>269</v>
      </c>
      <c r="D760" s="131" t="s">
        <v>270</v>
      </c>
      <c r="E760" s="116" t="s">
        <v>271</v>
      </c>
      <c r="F760" s="116" t="s">
        <v>213</v>
      </c>
      <c r="G760" s="357" t="s">
        <v>391</v>
      </c>
      <c r="H760" s="358" t="s">
        <v>392</v>
      </c>
      <c r="I760" s="359" t="s">
        <v>393</v>
      </c>
      <c r="J760" s="215" t="s">
        <v>213</v>
      </c>
      <c r="K760" s="120" t="s">
        <v>294</v>
      </c>
      <c r="L760" s="347" t="s">
        <v>65</v>
      </c>
      <c r="M760" s="360" t="s">
        <v>139</v>
      </c>
      <c r="N760" s="120" t="s">
        <v>217</v>
      </c>
      <c r="O760" s="347" t="s">
        <v>65</v>
      </c>
      <c r="P760" s="233" t="s">
        <v>216</v>
      </c>
      <c r="Q760" s="124" t="s">
        <v>221</v>
      </c>
      <c r="R760" s="125" t="s">
        <v>211</v>
      </c>
      <c r="S760" s="126" t="s">
        <v>222</v>
      </c>
      <c r="T760" s="124" t="s">
        <v>279</v>
      </c>
      <c r="U760" s="272"/>
      <c r="V760" s="272"/>
    </row>
    <row r="761" spans="1:22" x14ac:dyDescent="0.25">
      <c r="A761" s="20" t="s">
        <v>390</v>
      </c>
      <c r="B761" s="13" t="s">
        <v>20</v>
      </c>
      <c r="C761" s="4">
        <v>9</v>
      </c>
      <c r="D761" s="4"/>
      <c r="E761" s="9"/>
      <c r="F761" s="143">
        <v>42056</v>
      </c>
      <c r="G761" s="129">
        <v>0</v>
      </c>
      <c r="H761" s="130">
        <v>0</v>
      </c>
      <c r="I761" s="130">
        <v>0</v>
      </c>
      <c r="J761" s="361" t="s">
        <v>224</v>
      </c>
      <c r="K761" s="130">
        <v>0</v>
      </c>
      <c r="L761" s="130">
        <v>0</v>
      </c>
      <c r="M761" s="130">
        <v>1</v>
      </c>
      <c r="N761" s="130">
        <v>0</v>
      </c>
      <c r="O761" s="130">
        <v>0</v>
      </c>
      <c r="P761" s="130">
        <v>2</v>
      </c>
      <c r="Q761" s="134">
        <v>9</v>
      </c>
      <c r="R761" s="47">
        <v>1</v>
      </c>
      <c r="S761" s="135">
        <v>0.1111111111111111</v>
      </c>
      <c r="T761" s="136">
        <v>8.8888888888888893</v>
      </c>
      <c r="U761" s="272"/>
      <c r="V761" s="272"/>
    </row>
    <row r="762" spans="1:22" x14ac:dyDescent="0.25">
      <c r="A762" s="20" t="s">
        <v>390</v>
      </c>
      <c r="B762" s="13" t="s">
        <v>20</v>
      </c>
      <c r="C762" s="4" t="s">
        <v>269</v>
      </c>
      <c r="D762" s="131" t="s">
        <v>270</v>
      </c>
      <c r="E762" s="116" t="s">
        <v>271</v>
      </c>
      <c r="F762" s="116" t="s">
        <v>213</v>
      </c>
      <c r="G762" s="362" t="s">
        <v>338</v>
      </c>
      <c r="H762" s="158" t="s">
        <v>219</v>
      </c>
      <c r="I762" s="121" t="s">
        <v>228</v>
      </c>
      <c r="J762" s="362" t="s">
        <v>327</v>
      </c>
      <c r="K762" s="355" t="s">
        <v>394</v>
      </c>
      <c r="L762" s="121" t="s">
        <v>228</v>
      </c>
      <c r="M762" s="116" t="s">
        <v>213</v>
      </c>
      <c r="N762" s="214" t="s">
        <v>138</v>
      </c>
      <c r="O762" s="121" t="s">
        <v>307</v>
      </c>
      <c r="P762" s="270" t="s">
        <v>308</v>
      </c>
      <c r="Q762" s="124" t="s">
        <v>221</v>
      </c>
      <c r="R762" s="125" t="s">
        <v>211</v>
      </c>
      <c r="S762" s="126" t="s">
        <v>222</v>
      </c>
      <c r="T762" s="124" t="s">
        <v>279</v>
      </c>
      <c r="U762" s="26"/>
      <c r="V762" s="26"/>
    </row>
    <row r="763" spans="1:22" x14ac:dyDescent="0.25">
      <c r="A763" s="20" t="s">
        <v>390</v>
      </c>
      <c r="B763" s="13" t="s">
        <v>20</v>
      </c>
      <c r="C763" s="4">
        <v>9</v>
      </c>
      <c r="D763" s="183">
        <v>8.8888888888888893</v>
      </c>
      <c r="E763" s="287">
        <v>42121</v>
      </c>
      <c r="F763" s="218">
        <v>42161</v>
      </c>
      <c r="G763" s="273">
        <v>0</v>
      </c>
      <c r="H763" s="47">
        <v>-1</v>
      </c>
      <c r="I763" s="4">
        <v>1</v>
      </c>
      <c r="J763" s="133">
        <v>0</v>
      </c>
      <c r="K763" s="4">
        <v>2</v>
      </c>
      <c r="L763" s="4">
        <v>1</v>
      </c>
      <c r="M763" s="9" t="s">
        <v>280</v>
      </c>
      <c r="N763" s="4">
        <v>-1</v>
      </c>
      <c r="O763" s="4">
        <v>1</v>
      </c>
      <c r="P763" s="4">
        <v>1</v>
      </c>
      <c r="Q763" s="134">
        <v>9</v>
      </c>
      <c r="R763" s="47">
        <v>4</v>
      </c>
      <c r="S763" s="135">
        <v>0.44444444444444442</v>
      </c>
      <c r="T763" s="229">
        <v>8.4444444444444446</v>
      </c>
      <c r="U763" s="26"/>
      <c r="V763" s="26"/>
    </row>
    <row r="764" spans="1:22" x14ac:dyDescent="0.25">
      <c r="A764" s="20" t="s">
        <v>390</v>
      </c>
      <c r="B764" s="13" t="s">
        <v>20</v>
      </c>
      <c r="C764" s="4" t="s">
        <v>269</v>
      </c>
      <c r="D764" s="131" t="s">
        <v>270</v>
      </c>
      <c r="E764" s="116" t="s">
        <v>271</v>
      </c>
      <c r="F764" s="116" t="s">
        <v>213</v>
      </c>
      <c r="G764" s="210" t="s">
        <v>143</v>
      </c>
      <c r="H764" s="221" t="s">
        <v>143</v>
      </c>
      <c r="I764" s="222" t="s">
        <v>219</v>
      </c>
      <c r="J764" s="363" t="s">
        <v>284</v>
      </c>
      <c r="K764" s="121" t="s">
        <v>307</v>
      </c>
      <c r="L764" s="191" t="s">
        <v>228</v>
      </c>
      <c r="M764" s="116" t="s">
        <v>213</v>
      </c>
      <c r="N764" s="240" t="s">
        <v>348</v>
      </c>
      <c r="O764" s="364" t="s">
        <v>395</v>
      </c>
      <c r="P764" s="246" t="s">
        <v>350</v>
      </c>
      <c r="Q764" s="124" t="s">
        <v>221</v>
      </c>
      <c r="R764" s="125" t="s">
        <v>211</v>
      </c>
      <c r="S764" s="126" t="s">
        <v>222</v>
      </c>
      <c r="T764" s="124" t="s">
        <v>279</v>
      </c>
      <c r="U764" s="153"/>
      <c r="V764" s="153"/>
    </row>
    <row r="765" spans="1:22" x14ac:dyDescent="0.25">
      <c r="A765" s="20" t="s">
        <v>390</v>
      </c>
      <c r="B765" s="13" t="s">
        <v>20</v>
      </c>
      <c r="C765" s="4">
        <v>9</v>
      </c>
      <c r="D765" s="183">
        <v>8.4444444444444446</v>
      </c>
      <c r="E765" s="128">
        <v>42182</v>
      </c>
      <c r="F765" s="9" t="s">
        <v>280</v>
      </c>
      <c r="G765" s="133">
        <v>2</v>
      </c>
      <c r="H765" s="4">
        <v>2</v>
      </c>
      <c r="I765" s="4">
        <v>1</v>
      </c>
      <c r="J765" s="133">
        <v>-1</v>
      </c>
      <c r="K765" s="4">
        <v>1</v>
      </c>
      <c r="L765" s="4">
        <v>-1</v>
      </c>
      <c r="M765" s="132" t="s">
        <v>345</v>
      </c>
      <c r="N765" s="4">
        <v>1</v>
      </c>
      <c r="O765" s="4">
        <v>3</v>
      </c>
      <c r="P765" s="4">
        <v>1</v>
      </c>
      <c r="Q765" s="134">
        <v>9</v>
      </c>
      <c r="R765" s="47">
        <v>9</v>
      </c>
      <c r="S765" s="135">
        <v>1</v>
      </c>
      <c r="T765" s="281">
        <v>7.4444444444444446</v>
      </c>
      <c r="U765" s="282"/>
      <c r="V765" s="171"/>
    </row>
    <row r="766" spans="1:22" x14ac:dyDescent="0.25">
      <c r="A766" s="20" t="s">
        <v>390</v>
      </c>
      <c r="B766" s="13" t="s">
        <v>20</v>
      </c>
      <c r="C766" s="4" t="s">
        <v>269</v>
      </c>
      <c r="D766" s="131" t="s">
        <v>270</v>
      </c>
      <c r="E766" s="116" t="s">
        <v>271</v>
      </c>
      <c r="F766" s="116" t="s">
        <v>213</v>
      </c>
      <c r="G766" s="365" t="s">
        <v>396</v>
      </c>
      <c r="H766" s="240" t="s">
        <v>348</v>
      </c>
      <c r="I766" s="364" t="s">
        <v>395</v>
      </c>
      <c r="J766" s="366" t="s">
        <v>350</v>
      </c>
      <c r="K766" s="116" t="s">
        <v>213</v>
      </c>
      <c r="L766" s="367" t="s">
        <v>118</v>
      </c>
      <c r="M766" s="368" t="s">
        <v>365</v>
      </c>
      <c r="N766" s="369" t="s">
        <v>397</v>
      </c>
      <c r="O766" s="370" t="s">
        <v>118</v>
      </c>
      <c r="P766" s="371" t="s">
        <v>397</v>
      </c>
      <c r="Q766" s="124" t="s">
        <v>221</v>
      </c>
      <c r="R766" s="125" t="s">
        <v>211</v>
      </c>
      <c r="S766" s="126" t="s">
        <v>222</v>
      </c>
      <c r="T766" s="124" t="s">
        <v>279</v>
      </c>
      <c r="U766" s="372"/>
      <c r="V766" s="372"/>
    </row>
    <row r="767" spans="1:22" x14ac:dyDescent="0.25">
      <c r="A767" s="20" t="s">
        <v>390</v>
      </c>
      <c r="B767" s="13" t="s">
        <v>20</v>
      </c>
      <c r="C767" s="47">
        <v>7</v>
      </c>
      <c r="D767" s="183">
        <v>7.4444444444444446</v>
      </c>
      <c r="E767" s="287">
        <v>42202</v>
      </c>
      <c r="F767" s="132" t="s">
        <v>345</v>
      </c>
      <c r="G767" s="133">
        <v>3</v>
      </c>
      <c r="H767" s="4">
        <v>1</v>
      </c>
      <c r="I767" s="4">
        <v>3</v>
      </c>
      <c r="J767" s="133">
        <v>1</v>
      </c>
      <c r="K767" s="132" t="s">
        <v>398</v>
      </c>
      <c r="L767" s="47">
        <v>-2</v>
      </c>
      <c r="M767" s="47">
        <v>-1</v>
      </c>
      <c r="N767" s="47">
        <v>-2</v>
      </c>
      <c r="O767" s="47">
        <v>0</v>
      </c>
      <c r="P767" s="47">
        <v>-2</v>
      </c>
      <c r="Q767" s="134">
        <v>9</v>
      </c>
      <c r="R767" s="47">
        <v>1</v>
      </c>
      <c r="S767" s="135">
        <v>0.1111111111111111</v>
      </c>
      <c r="T767" s="229">
        <v>7.3333333333333339</v>
      </c>
      <c r="U767" s="372"/>
      <c r="V767" s="372"/>
    </row>
    <row r="768" spans="1:22" x14ac:dyDescent="0.25">
      <c r="A768" s="20" t="s">
        <v>390</v>
      </c>
      <c r="B768" s="13" t="s">
        <v>20</v>
      </c>
      <c r="C768" s="4" t="s">
        <v>269</v>
      </c>
      <c r="D768" s="131" t="s">
        <v>270</v>
      </c>
      <c r="E768" s="116" t="s">
        <v>271</v>
      </c>
      <c r="F768" s="116" t="s">
        <v>213</v>
      </c>
      <c r="G768" s="373" t="s">
        <v>365</v>
      </c>
      <c r="H768" s="116" t="s">
        <v>295</v>
      </c>
      <c r="I768" s="246" t="s">
        <v>296</v>
      </c>
      <c r="J768" s="353" t="s">
        <v>325</v>
      </c>
      <c r="K768" s="174" t="s">
        <v>284</v>
      </c>
      <c r="L768" s="289" t="s">
        <v>360</v>
      </c>
      <c r="M768" s="174" t="s">
        <v>139</v>
      </c>
      <c r="N768" s="174" t="s">
        <v>143</v>
      </c>
      <c r="O768" s="174" t="s">
        <v>317</v>
      </c>
      <c r="P768" s="374"/>
      <c r="Q768" s="124" t="s">
        <v>221</v>
      </c>
      <c r="R768" s="125" t="s">
        <v>211</v>
      </c>
      <c r="S768" s="126" t="s">
        <v>222</v>
      </c>
      <c r="T768" s="124" t="s">
        <v>279</v>
      </c>
      <c r="U768" s="141" t="s">
        <v>230</v>
      </c>
      <c r="V768" s="141" t="s">
        <v>231</v>
      </c>
    </row>
    <row r="769" spans="1:22" x14ac:dyDescent="0.25">
      <c r="A769" s="20" t="s">
        <v>390</v>
      </c>
      <c r="B769" s="13" t="s">
        <v>20</v>
      </c>
      <c r="C769" s="249">
        <v>7</v>
      </c>
      <c r="D769" s="183">
        <v>7.3333333333333339</v>
      </c>
      <c r="E769" s="287">
        <v>42287</v>
      </c>
      <c r="F769" s="132" t="s">
        <v>398</v>
      </c>
      <c r="G769" s="273">
        <v>0</v>
      </c>
      <c r="H769" s="143" t="s">
        <v>297</v>
      </c>
      <c r="I769" s="4">
        <v>0</v>
      </c>
      <c r="J769" s="133">
        <v>-1</v>
      </c>
      <c r="K769" s="4">
        <v>-2</v>
      </c>
      <c r="L769" s="253">
        <v>0</v>
      </c>
      <c r="M769" s="4">
        <v>-3</v>
      </c>
      <c r="N769" s="4">
        <v>0</v>
      </c>
      <c r="O769" s="4">
        <v>-2</v>
      </c>
      <c r="P769" s="47"/>
      <c r="Q769" s="134">
        <v>8</v>
      </c>
      <c r="R769" s="47">
        <v>-8</v>
      </c>
      <c r="S769" s="135">
        <v>-1</v>
      </c>
      <c r="T769" s="156">
        <v>8.3333333333333339</v>
      </c>
      <c r="U769" s="145">
        <v>8.8888999999999996</v>
      </c>
      <c r="V769" s="171">
        <v>0.55556666666666565</v>
      </c>
    </row>
    <row r="770" spans="1:22" x14ac:dyDescent="0.25">
      <c r="A770" s="30" t="s">
        <v>800</v>
      </c>
      <c r="B770" s="13" t="s">
        <v>801</v>
      </c>
      <c r="C770" s="4" t="s">
        <v>269</v>
      </c>
      <c r="D770" s="131" t="s">
        <v>270</v>
      </c>
      <c r="E770" s="116" t="s">
        <v>271</v>
      </c>
      <c r="F770" s="116" t="s">
        <v>213</v>
      </c>
      <c r="G770" s="623" t="s">
        <v>454</v>
      </c>
      <c r="H770" s="464" t="s">
        <v>483</v>
      </c>
      <c r="I770" s="233" t="s">
        <v>455</v>
      </c>
      <c r="J770" s="817" t="s">
        <v>482</v>
      </c>
      <c r="K770" s="233" t="s">
        <v>456</v>
      </c>
      <c r="L770" s="396" t="s">
        <v>119</v>
      </c>
      <c r="M770" s="233" t="s">
        <v>276</v>
      </c>
      <c r="N770" s="233" t="s">
        <v>455</v>
      </c>
      <c r="O770" s="396" t="s">
        <v>119</v>
      </c>
      <c r="P770" s="464" t="s">
        <v>483</v>
      </c>
      <c r="Q770" s="124" t="s">
        <v>221</v>
      </c>
      <c r="R770" s="125" t="s">
        <v>211</v>
      </c>
      <c r="S770" s="126" t="s">
        <v>222</v>
      </c>
      <c r="T770" s="124" t="s">
        <v>279</v>
      </c>
      <c r="U770" s="153"/>
      <c r="V770" s="153"/>
    </row>
    <row r="771" spans="1:22" x14ac:dyDescent="0.25">
      <c r="A771" s="30" t="s">
        <v>800</v>
      </c>
      <c r="B771" s="13" t="s">
        <v>801</v>
      </c>
      <c r="C771" s="4">
        <v>5</v>
      </c>
      <c r="D771" s="4"/>
      <c r="E771" s="9"/>
      <c r="F771" s="143" t="s">
        <v>354</v>
      </c>
      <c r="G771" s="133">
        <v>0</v>
      </c>
      <c r="H771" s="4">
        <v>0</v>
      </c>
      <c r="I771" s="4">
        <v>0</v>
      </c>
      <c r="J771" s="253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134">
        <v>10</v>
      </c>
      <c r="R771" s="47">
        <v>0</v>
      </c>
      <c r="S771" s="135">
        <v>0</v>
      </c>
      <c r="T771" s="136">
        <v>5</v>
      </c>
      <c r="U771" s="354"/>
      <c r="V771" s="594"/>
    </row>
    <row r="772" spans="1:22" x14ac:dyDescent="0.25">
      <c r="A772" s="30" t="s">
        <v>800</v>
      </c>
      <c r="B772" s="13" t="s">
        <v>801</v>
      </c>
      <c r="C772" s="4" t="s">
        <v>269</v>
      </c>
      <c r="D772" s="131" t="s">
        <v>270</v>
      </c>
      <c r="E772" s="116" t="s">
        <v>271</v>
      </c>
      <c r="F772" s="116" t="s">
        <v>213</v>
      </c>
      <c r="G772" s="796" t="s">
        <v>486</v>
      </c>
      <c r="H772" s="396" t="s">
        <v>482</v>
      </c>
      <c r="I772" s="464" t="s">
        <v>485</v>
      </c>
      <c r="J772" s="285" t="s">
        <v>276</v>
      </c>
      <c r="Q772" s="124" t="s">
        <v>221</v>
      </c>
      <c r="R772" s="125" t="s">
        <v>211</v>
      </c>
      <c r="S772" s="126" t="s">
        <v>222</v>
      </c>
      <c r="T772" s="124" t="s">
        <v>279</v>
      </c>
      <c r="U772" s="153" t="s">
        <v>430</v>
      </c>
      <c r="V772" s="153" t="s">
        <v>231</v>
      </c>
    </row>
    <row r="773" spans="1:22" x14ac:dyDescent="0.25">
      <c r="A773" s="30" t="s">
        <v>800</v>
      </c>
      <c r="B773" s="13" t="s">
        <v>801</v>
      </c>
      <c r="C773" s="4">
        <v>5</v>
      </c>
      <c r="D773" s="183">
        <v>5</v>
      </c>
      <c r="E773" s="128">
        <v>42374</v>
      </c>
      <c r="F773" s="143" t="s">
        <v>354</v>
      </c>
      <c r="G773" s="133">
        <v>0</v>
      </c>
      <c r="H773" s="4">
        <v>0</v>
      </c>
      <c r="I773" s="4">
        <v>0</v>
      </c>
      <c r="J773" s="133">
        <v>-2</v>
      </c>
      <c r="Q773" s="134">
        <v>4</v>
      </c>
      <c r="R773" s="47">
        <v>-2</v>
      </c>
      <c r="S773" s="135">
        <v>-0.5</v>
      </c>
      <c r="T773" s="156">
        <v>5.5</v>
      </c>
      <c r="U773" s="354">
        <v>5</v>
      </c>
      <c r="V773" s="171">
        <v>-0.5</v>
      </c>
    </row>
    <row r="774" spans="1:22" x14ac:dyDescent="0.25">
      <c r="A774" s="14" t="s">
        <v>802</v>
      </c>
      <c r="B774" s="13" t="s">
        <v>803</v>
      </c>
      <c r="C774" s="4" t="s">
        <v>269</v>
      </c>
      <c r="D774" s="131" t="s">
        <v>270</v>
      </c>
      <c r="E774" s="116" t="s">
        <v>271</v>
      </c>
      <c r="F774" s="116" t="s">
        <v>213</v>
      </c>
      <c r="G774" s="666" t="s">
        <v>65</v>
      </c>
      <c r="H774" s="604" t="s">
        <v>139</v>
      </c>
      <c r="I774" s="120" t="s">
        <v>217</v>
      </c>
      <c r="J774" s="666" t="s">
        <v>65</v>
      </c>
      <c r="K774" s="604" t="s">
        <v>139</v>
      </c>
      <c r="L774" s="149" t="s">
        <v>216</v>
      </c>
      <c r="M774" s="116" t="s">
        <v>213</v>
      </c>
      <c r="N774" s="302" t="s">
        <v>404</v>
      </c>
      <c r="O774" s="302" t="s">
        <v>137</v>
      </c>
      <c r="P774" s="302" t="s">
        <v>325</v>
      </c>
      <c r="Q774" s="124" t="s">
        <v>221</v>
      </c>
      <c r="R774" s="125" t="s">
        <v>211</v>
      </c>
      <c r="S774" s="126" t="s">
        <v>222</v>
      </c>
      <c r="T774" s="124" t="s">
        <v>279</v>
      </c>
      <c r="U774" s="153"/>
      <c r="V774" s="153"/>
    </row>
    <row r="775" spans="1:22" x14ac:dyDescent="0.25">
      <c r="A775" s="14" t="s">
        <v>802</v>
      </c>
      <c r="B775" s="13" t="s">
        <v>803</v>
      </c>
      <c r="C775" s="4">
        <v>10</v>
      </c>
      <c r="D775" s="4"/>
      <c r="E775" s="116"/>
      <c r="F775" s="128" t="s">
        <v>224</v>
      </c>
      <c r="G775" s="129">
        <v>-1</v>
      </c>
      <c r="H775" s="130">
        <v>0</v>
      </c>
      <c r="I775" s="130">
        <v>0</v>
      </c>
      <c r="J775" s="129">
        <v>-1</v>
      </c>
      <c r="K775" s="130">
        <v>0</v>
      </c>
      <c r="L775" s="130">
        <v>0</v>
      </c>
      <c r="M775" s="143">
        <v>42140</v>
      </c>
      <c r="N775" s="4">
        <v>0</v>
      </c>
      <c r="O775" s="4">
        <v>0</v>
      </c>
      <c r="P775" s="4">
        <v>0</v>
      </c>
      <c r="Q775" s="134">
        <v>9</v>
      </c>
      <c r="R775" s="47">
        <v>-2</v>
      </c>
      <c r="S775" s="135">
        <v>-0.22222222222222221</v>
      </c>
      <c r="T775" s="136">
        <v>10.222222222222221</v>
      </c>
      <c r="U775" s="272"/>
      <c r="V775" s="26"/>
    </row>
    <row r="776" spans="1:22" x14ac:dyDescent="0.25">
      <c r="A776" s="14" t="s">
        <v>802</v>
      </c>
      <c r="B776" s="13" t="s">
        <v>803</v>
      </c>
      <c r="C776" s="4" t="s">
        <v>269</v>
      </c>
      <c r="D776" s="131" t="s">
        <v>270</v>
      </c>
      <c r="E776" s="116" t="s">
        <v>271</v>
      </c>
      <c r="F776" s="116" t="s">
        <v>213</v>
      </c>
      <c r="G776" s="542" t="s">
        <v>217</v>
      </c>
      <c r="H776" s="116" t="s">
        <v>213</v>
      </c>
      <c r="I776" s="517" t="s">
        <v>528</v>
      </c>
      <c r="J776" s="677" t="s">
        <v>217</v>
      </c>
      <c r="K776" s="120" t="s">
        <v>282</v>
      </c>
      <c r="L776" s="202" t="s">
        <v>307</v>
      </c>
      <c r="M776" s="118" t="s">
        <v>527</v>
      </c>
      <c r="N776" s="517" t="s">
        <v>234</v>
      </c>
      <c r="O776" s="517" t="s">
        <v>528</v>
      </c>
      <c r="P776" s="120" t="s">
        <v>282</v>
      </c>
      <c r="Q776" s="124" t="s">
        <v>221</v>
      </c>
      <c r="R776" s="125" t="s">
        <v>211</v>
      </c>
      <c r="S776" s="126" t="s">
        <v>222</v>
      </c>
      <c r="T776" s="124" t="s">
        <v>279</v>
      </c>
      <c r="U776" s="153"/>
      <c r="V776" s="153"/>
    </row>
    <row r="777" spans="1:22" x14ac:dyDescent="0.25">
      <c r="A777" s="14" t="s">
        <v>802</v>
      </c>
      <c r="B777" s="13" t="s">
        <v>803</v>
      </c>
      <c r="C777" s="47">
        <v>10</v>
      </c>
      <c r="D777" s="183">
        <v>10.222222222222221</v>
      </c>
      <c r="E777" s="322">
        <v>42140</v>
      </c>
      <c r="F777" s="143">
        <v>42140</v>
      </c>
      <c r="G777" s="133">
        <v>0</v>
      </c>
      <c r="H777" s="143" t="s">
        <v>354</v>
      </c>
      <c r="I777" s="4">
        <v>0</v>
      </c>
      <c r="J777" s="133">
        <v>0</v>
      </c>
      <c r="K777" s="4">
        <v>0</v>
      </c>
      <c r="L777" s="4">
        <v>0</v>
      </c>
      <c r="M777" s="4">
        <v>0</v>
      </c>
      <c r="N777" s="4">
        <v>0</v>
      </c>
      <c r="O777" s="47">
        <v>0</v>
      </c>
      <c r="P777" s="47">
        <v>0</v>
      </c>
      <c r="Q777" s="134">
        <v>7</v>
      </c>
      <c r="R777" s="47">
        <v>0</v>
      </c>
      <c r="S777" s="135">
        <v>0</v>
      </c>
      <c r="T777" s="156">
        <v>10.222222222222221</v>
      </c>
      <c r="U777" s="111"/>
      <c r="V777" s="436"/>
    </row>
    <row r="778" spans="1:22" x14ac:dyDescent="0.25">
      <c r="A778" s="14" t="s">
        <v>802</v>
      </c>
      <c r="B778" s="13" t="s">
        <v>803</v>
      </c>
      <c r="C778" s="4" t="s">
        <v>269</v>
      </c>
      <c r="D778" s="131" t="s">
        <v>270</v>
      </c>
      <c r="E778" s="116" t="s">
        <v>271</v>
      </c>
      <c r="F778" s="116" t="s">
        <v>213</v>
      </c>
      <c r="G778" s="542" t="s">
        <v>310</v>
      </c>
      <c r="H778" s="202" t="s">
        <v>307</v>
      </c>
      <c r="I778" s="302" t="s">
        <v>217</v>
      </c>
      <c r="J778" s="678" t="s">
        <v>234</v>
      </c>
      <c r="K778" s="118" t="s">
        <v>527</v>
      </c>
      <c r="Q778" s="124" t="s">
        <v>221</v>
      </c>
      <c r="R778" s="125" t="s">
        <v>211</v>
      </c>
      <c r="S778" s="126" t="s">
        <v>222</v>
      </c>
      <c r="T778" s="124" t="s">
        <v>279</v>
      </c>
      <c r="U778" s="153" t="s">
        <v>430</v>
      </c>
      <c r="V778" s="153" t="s">
        <v>231</v>
      </c>
    </row>
    <row r="779" spans="1:22" x14ac:dyDescent="0.25">
      <c r="A779" s="14" t="s">
        <v>802</v>
      </c>
      <c r="B779" s="13" t="s">
        <v>803</v>
      </c>
      <c r="C779" s="427">
        <v>10</v>
      </c>
      <c r="D779" s="183">
        <v>10.222222222222221</v>
      </c>
      <c r="E779" s="322">
        <v>42374</v>
      </c>
      <c r="F779" s="143" t="s">
        <v>354</v>
      </c>
      <c r="G779" s="273">
        <v>0</v>
      </c>
      <c r="H779" s="47">
        <v>0</v>
      </c>
      <c r="I779" s="47">
        <v>0</v>
      </c>
      <c r="J779" s="273">
        <v>0</v>
      </c>
      <c r="K779" s="47">
        <v>0</v>
      </c>
      <c r="Q779" s="134">
        <v>1</v>
      </c>
      <c r="R779" s="47">
        <v>0</v>
      </c>
      <c r="S779" s="135">
        <v>0</v>
      </c>
      <c r="T779" s="156">
        <v>10.222222222222221</v>
      </c>
      <c r="U779" s="145">
        <v>10.222222222222221</v>
      </c>
      <c r="V779" s="171">
        <v>0</v>
      </c>
    </row>
    <row r="780" spans="1:22" x14ac:dyDescent="0.25">
      <c r="A780" s="18" t="s">
        <v>802</v>
      </c>
      <c r="B780" s="13" t="s">
        <v>543</v>
      </c>
      <c r="C780" s="4" t="s">
        <v>269</v>
      </c>
      <c r="D780" s="131" t="s">
        <v>270</v>
      </c>
      <c r="E780" s="116" t="s">
        <v>271</v>
      </c>
      <c r="F780" s="116" t="s">
        <v>213</v>
      </c>
      <c r="G780" s="818" t="s">
        <v>215</v>
      </c>
      <c r="H780" s="420" t="s">
        <v>143</v>
      </c>
      <c r="I780" s="251" t="s">
        <v>214</v>
      </c>
      <c r="J780" s="147" t="s">
        <v>216</v>
      </c>
      <c r="K780" s="347" t="s">
        <v>65</v>
      </c>
      <c r="L780" s="360" t="s">
        <v>139</v>
      </c>
      <c r="M780" s="116" t="s">
        <v>213</v>
      </c>
      <c r="N780" s="313" t="s">
        <v>284</v>
      </c>
      <c r="O780" s="302" t="s">
        <v>325</v>
      </c>
      <c r="P780" s="251" t="s">
        <v>214</v>
      </c>
      <c r="Q780" s="124" t="s">
        <v>221</v>
      </c>
      <c r="R780" s="125" t="s">
        <v>211</v>
      </c>
      <c r="S780" s="126" t="s">
        <v>222</v>
      </c>
      <c r="T780" s="124" t="s">
        <v>279</v>
      </c>
      <c r="U780" s="272"/>
      <c r="V780" s="26"/>
    </row>
    <row r="781" spans="1:22" x14ac:dyDescent="0.25">
      <c r="A781" s="18" t="s">
        <v>802</v>
      </c>
      <c r="B781" s="13" t="s">
        <v>543</v>
      </c>
      <c r="C781" s="4">
        <v>8</v>
      </c>
      <c r="D781" s="4"/>
      <c r="E781" s="116"/>
      <c r="F781" s="128" t="s">
        <v>224</v>
      </c>
      <c r="G781" s="129">
        <v>0</v>
      </c>
      <c r="H781" s="130">
        <v>-1</v>
      </c>
      <c r="I781" s="130">
        <v>0</v>
      </c>
      <c r="J781" s="129">
        <v>1</v>
      </c>
      <c r="K781" s="130">
        <v>0</v>
      </c>
      <c r="L781" s="130">
        <v>0</v>
      </c>
      <c r="M781" s="143">
        <v>42140</v>
      </c>
      <c r="N781" s="4">
        <v>0</v>
      </c>
      <c r="O781" s="4">
        <v>0</v>
      </c>
      <c r="P781" s="4">
        <v>0</v>
      </c>
      <c r="Q781" s="134">
        <v>9</v>
      </c>
      <c r="R781" s="47">
        <v>0</v>
      </c>
      <c r="S781" s="135">
        <v>0</v>
      </c>
      <c r="T781" s="136">
        <v>8</v>
      </c>
      <c r="U781" s="272"/>
      <c r="V781" s="26"/>
    </row>
    <row r="782" spans="1:22" x14ac:dyDescent="0.25">
      <c r="A782" s="18" t="s">
        <v>802</v>
      </c>
      <c r="B782" s="13" t="s">
        <v>543</v>
      </c>
      <c r="C782" s="4" t="s">
        <v>269</v>
      </c>
      <c r="D782" s="131" t="s">
        <v>270</v>
      </c>
      <c r="E782" s="116" t="s">
        <v>271</v>
      </c>
      <c r="F782" s="116" t="s">
        <v>213</v>
      </c>
      <c r="G782" s="819" t="s">
        <v>804</v>
      </c>
      <c r="H782" s="116" t="s">
        <v>213</v>
      </c>
      <c r="I782" s="653" t="s">
        <v>638</v>
      </c>
      <c r="J782" s="820" t="s">
        <v>344</v>
      </c>
      <c r="K782" s="191" t="s">
        <v>341</v>
      </c>
      <c r="L782" s="138" t="s">
        <v>342</v>
      </c>
      <c r="M782" s="165" t="s">
        <v>343</v>
      </c>
      <c r="N782" s="116" t="s">
        <v>213</v>
      </c>
      <c r="O782" s="191" t="s">
        <v>140</v>
      </c>
      <c r="P782" s="166" t="s">
        <v>118</v>
      </c>
      <c r="Q782" s="124" t="s">
        <v>221</v>
      </c>
      <c r="R782" s="125" t="s">
        <v>211</v>
      </c>
      <c r="S782" s="126" t="s">
        <v>222</v>
      </c>
      <c r="T782" s="124" t="s">
        <v>279</v>
      </c>
      <c r="U782" s="111"/>
      <c r="V782" s="26"/>
    </row>
    <row r="783" spans="1:22" x14ac:dyDescent="0.25">
      <c r="A783" s="18" t="s">
        <v>802</v>
      </c>
      <c r="B783" s="13" t="s">
        <v>543</v>
      </c>
      <c r="C783" s="47">
        <v>8</v>
      </c>
      <c r="D783" s="183">
        <v>8</v>
      </c>
      <c r="E783" s="322">
        <v>42140</v>
      </c>
      <c r="F783" s="143">
        <v>42140</v>
      </c>
      <c r="G783" s="133">
        <v>0</v>
      </c>
      <c r="H783" s="132" t="s">
        <v>345</v>
      </c>
      <c r="I783" s="4">
        <v>0</v>
      </c>
      <c r="J783" s="133">
        <v>0</v>
      </c>
      <c r="K783" s="4">
        <v>0</v>
      </c>
      <c r="L783" s="4">
        <v>0</v>
      </c>
      <c r="M783" s="4">
        <v>0</v>
      </c>
      <c r="N783" s="143">
        <v>42271</v>
      </c>
      <c r="O783" s="47">
        <v>-1</v>
      </c>
      <c r="P783" s="47">
        <v>0</v>
      </c>
      <c r="Q783" s="134">
        <v>8</v>
      </c>
      <c r="R783" s="47">
        <v>-1</v>
      </c>
      <c r="S783" s="135">
        <v>-0.125</v>
      </c>
      <c r="T783" s="47">
        <v>8.125</v>
      </c>
      <c r="U783" s="111"/>
      <c r="V783" s="111"/>
    </row>
    <row r="784" spans="1:22" x14ac:dyDescent="0.25">
      <c r="A784" s="18" t="s">
        <v>802</v>
      </c>
      <c r="B784" s="13" t="s">
        <v>543</v>
      </c>
      <c r="C784" s="4" t="s">
        <v>269</v>
      </c>
      <c r="D784" s="131" t="s">
        <v>270</v>
      </c>
      <c r="E784" s="116" t="s">
        <v>271</v>
      </c>
      <c r="F784" s="116" t="s">
        <v>213</v>
      </c>
      <c r="G784" s="410" t="s">
        <v>284</v>
      </c>
      <c r="H784" s="137" t="s">
        <v>240</v>
      </c>
      <c r="I784" s="165" t="s">
        <v>291</v>
      </c>
      <c r="J784" s="116" t="s">
        <v>213</v>
      </c>
      <c r="K784" s="348" t="s">
        <v>527</v>
      </c>
      <c r="L784" s="323" t="s">
        <v>214</v>
      </c>
      <c r="M784" s="120" t="s">
        <v>310</v>
      </c>
      <c r="N784" s="517" t="s">
        <v>234</v>
      </c>
      <c r="O784" s="517" t="s">
        <v>528</v>
      </c>
      <c r="P784" s="362" t="s">
        <v>282</v>
      </c>
      <c r="Q784" s="124" t="s">
        <v>221</v>
      </c>
      <c r="R784" s="125" t="s">
        <v>211</v>
      </c>
      <c r="S784" s="126" t="s">
        <v>222</v>
      </c>
      <c r="T784" s="124" t="s">
        <v>279</v>
      </c>
      <c r="U784" s="153"/>
      <c r="V784" s="153"/>
    </row>
    <row r="785" spans="1:22" x14ac:dyDescent="0.25">
      <c r="A785" s="18" t="s">
        <v>802</v>
      </c>
      <c r="B785" s="13" t="s">
        <v>543</v>
      </c>
      <c r="C785" s="47">
        <v>8</v>
      </c>
      <c r="D785" s="183">
        <v>8.125</v>
      </c>
      <c r="E785" s="287">
        <v>42271</v>
      </c>
      <c r="F785" s="143">
        <v>42271</v>
      </c>
      <c r="G785" s="273">
        <v>-1</v>
      </c>
      <c r="H785" s="47">
        <v>1</v>
      </c>
      <c r="I785" s="47">
        <v>1</v>
      </c>
      <c r="J785" s="143" t="s">
        <v>354</v>
      </c>
      <c r="K785" s="4">
        <v>2</v>
      </c>
      <c r="L785" s="4">
        <v>0</v>
      </c>
      <c r="M785" s="4">
        <v>-1</v>
      </c>
      <c r="N785" s="4">
        <v>0</v>
      </c>
      <c r="O785" s="4">
        <v>0</v>
      </c>
      <c r="P785" s="133">
        <v>-2</v>
      </c>
      <c r="Q785" s="134">
        <v>9</v>
      </c>
      <c r="R785" s="47">
        <v>0</v>
      </c>
      <c r="S785" s="135">
        <v>0</v>
      </c>
      <c r="T785" s="156">
        <v>8</v>
      </c>
      <c r="U785" s="145"/>
      <c r="V785" s="283"/>
    </row>
    <row r="786" spans="1:22" x14ac:dyDescent="0.25">
      <c r="A786" s="18" t="s">
        <v>802</v>
      </c>
      <c r="B786" s="13" t="s">
        <v>543</v>
      </c>
      <c r="C786" s="4" t="s">
        <v>269</v>
      </c>
      <c r="D786" s="131" t="s">
        <v>270</v>
      </c>
      <c r="E786" s="116" t="s">
        <v>271</v>
      </c>
      <c r="F786" s="116" t="s">
        <v>213</v>
      </c>
      <c r="G786" s="222" t="s">
        <v>307</v>
      </c>
      <c r="H786" s="120" t="s">
        <v>282</v>
      </c>
      <c r="I786" s="636" t="s">
        <v>527</v>
      </c>
      <c r="J786" s="682" t="s">
        <v>234</v>
      </c>
      <c r="K786" s="517" t="s">
        <v>528</v>
      </c>
      <c r="L786" s="323" t="s">
        <v>214</v>
      </c>
      <c r="M786" s="323" t="s">
        <v>307</v>
      </c>
      <c r="N786" s="120" t="s">
        <v>310</v>
      </c>
      <c r="Q786" s="124" t="s">
        <v>221</v>
      </c>
      <c r="R786" s="125" t="s">
        <v>211</v>
      </c>
      <c r="S786" s="126" t="s">
        <v>222</v>
      </c>
      <c r="T786" s="124" t="s">
        <v>279</v>
      </c>
      <c r="U786" s="153" t="s">
        <v>430</v>
      </c>
      <c r="V786" s="153" t="s">
        <v>231</v>
      </c>
    </row>
    <row r="787" spans="1:22" x14ac:dyDescent="0.25">
      <c r="A787" s="18" t="s">
        <v>802</v>
      </c>
      <c r="B787" s="13" t="s">
        <v>543</v>
      </c>
      <c r="C787" s="427">
        <v>8</v>
      </c>
      <c r="D787" s="4">
        <v>8</v>
      </c>
      <c r="E787" s="287">
        <v>42374</v>
      </c>
      <c r="F787" s="143" t="s">
        <v>354</v>
      </c>
      <c r="G787" s="4">
        <v>1</v>
      </c>
      <c r="H787" s="47">
        <v>-2</v>
      </c>
      <c r="I787" s="273">
        <v>0</v>
      </c>
      <c r="J787" s="47">
        <v>2</v>
      </c>
      <c r="K787" s="47">
        <v>0</v>
      </c>
      <c r="L787" s="47">
        <v>0</v>
      </c>
      <c r="M787" s="47">
        <v>1</v>
      </c>
      <c r="N787" s="47">
        <v>-1</v>
      </c>
      <c r="Q787" s="134">
        <v>8</v>
      </c>
      <c r="R787" s="47">
        <v>1</v>
      </c>
      <c r="S787" s="135">
        <v>0.125</v>
      </c>
      <c r="T787" s="156">
        <v>7.875</v>
      </c>
      <c r="U787" s="145">
        <v>8</v>
      </c>
      <c r="V787" s="171">
        <v>0.125</v>
      </c>
    </row>
    <row r="788" spans="1:22" x14ac:dyDescent="0.25">
      <c r="A788" s="21" t="s">
        <v>802</v>
      </c>
      <c r="B788" s="13" t="s">
        <v>805</v>
      </c>
      <c r="C788" s="4" t="s">
        <v>269</v>
      </c>
      <c r="D788" s="131" t="s">
        <v>270</v>
      </c>
      <c r="E788" s="116" t="s">
        <v>271</v>
      </c>
      <c r="F788" s="116" t="s">
        <v>213</v>
      </c>
      <c r="G788" s="743" t="s">
        <v>602</v>
      </c>
      <c r="H788" s="619" t="s">
        <v>432</v>
      </c>
      <c r="I788" s="620" t="s">
        <v>290</v>
      </c>
      <c r="J788" s="821" t="s">
        <v>329</v>
      </c>
      <c r="L788" s="274"/>
      <c r="Q788" s="124" t="s">
        <v>221</v>
      </c>
      <c r="R788" s="125" t="s">
        <v>211</v>
      </c>
      <c r="S788" s="126" t="s">
        <v>222</v>
      </c>
      <c r="T788" s="124" t="s">
        <v>279</v>
      </c>
      <c r="U788" s="153" t="s">
        <v>230</v>
      </c>
      <c r="V788" s="153" t="s">
        <v>231</v>
      </c>
    </row>
    <row r="789" spans="1:22" x14ac:dyDescent="0.25">
      <c r="A789" s="21" t="s">
        <v>802</v>
      </c>
      <c r="B789" s="13" t="s">
        <v>805</v>
      </c>
      <c r="C789" s="4">
        <v>7</v>
      </c>
      <c r="D789" s="4"/>
      <c r="E789" s="9"/>
      <c r="F789" s="132" t="s">
        <v>436</v>
      </c>
      <c r="G789" s="273">
        <v>0</v>
      </c>
      <c r="H789" s="47">
        <v>1</v>
      </c>
      <c r="I789" s="47">
        <v>-2</v>
      </c>
      <c r="J789" s="273">
        <v>3</v>
      </c>
      <c r="Q789" s="134">
        <v>4</v>
      </c>
      <c r="R789" s="47">
        <v>2</v>
      </c>
      <c r="S789" s="135">
        <v>0.5</v>
      </c>
      <c r="T789" s="497">
        <v>6.5</v>
      </c>
      <c r="U789" s="423">
        <v>7</v>
      </c>
      <c r="V789" s="146">
        <v>0.5</v>
      </c>
    </row>
    <row r="790" spans="1:22" x14ac:dyDescent="0.25">
      <c r="A790" s="20" t="s">
        <v>806</v>
      </c>
      <c r="B790" s="13" t="s">
        <v>807</v>
      </c>
      <c r="C790" s="4" t="s">
        <v>269</v>
      </c>
      <c r="D790" s="131" t="s">
        <v>270</v>
      </c>
      <c r="E790" s="116" t="s">
        <v>271</v>
      </c>
      <c r="F790" s="116" t="s">
        <v>213</v>
      </c>
      <c r="G790" s="654" t="s">
        <v>426</v>
      </c>
      <c r="H790" s="149" t="s">
        <v>425</v>
      </c>
      <c r="I790" s="208" t="s">
        <v>382</v>
      </c>
      <c r="J790" s="237" t="s">
        <v>384</v>
      </c>
      <c r="K790" s="325" t="s">
        <v>379</v>
      </c>
      <c r="L790" s="207" t="s">
        <v>381</v>
      </c>
      <c r="M790" s="325" t="s">
        <v>384</v>
      </c>
      <c r="N790" s="202" t="s">
        <v>352</v>
      </c>
      <c r="O790" s="208" t="s">
        <v>426</v>
      </c>
      <c r="Q790" s="124" t="s">
        <v>221</v>
      </c>
      <c r="R790" s="125" t="s">
        <v>211</v>
      </c>
      <c r="S790" s="126" t="s">
        <v>222</v>
      </c>
      <c r="T790" s="124" t="s">
        <v>279</v>
      </c>
      <c r="U790" s="141" t="s">
        <v>230</v>
      </c>
      <c r="V790" s="141" t="s">
        <v>231</v>
      </c>
    </row>
    <row r="791" spans="1:22" x14ac:dyDescent="0.25">
      <c r="A791" s="20" t="s">
        <v>806</v>
      </c>
      <c r="B791" s="13" t="s">
        <v>807</v>
      </c>
      <c r="C791" s="4">
        <v>9</v>
      </c>
      <c r="D791" s="4"/>
      <c r="E791" s="9"/>
      <c r="F791" s="132" t="s">
        <v>351</v>
      </c>
      <c r="G791" s="133">
        <v>0</v>
      </c>
      <c r="H791" s="4">
        <v>0</v>
      </c>
      <c r="I791" s="4">
        <v>0</v>
      </c>
      <c r="J791" s="133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Q791" s="134">
        <v>9</v>
      </c>
      <c r="R791" s="47">
        <v>0</v>
      </c>
      <c r="S791" s="135">
        <v>0</v>
      </c>
      <c r="T791" s="497">
        <v>9</v>
      </c>
      <c r="U791" s="423">
        <v>9</v>
      </c>
      <c r="V791" s="146">
        <v>0</v>
      </c>
    </row>
    <row r="792" spans="1:22" x14ac:dyDescent="0.25">
      <c r="A792" s="14" t="s">
        <v>808</v>
      </c>
      <c r="B792" s="13" t="s">
        <v>681</v>
      </c>
      <c r="C792" s="4" t="s">
        <v>269</v>
      </c>
      <c r="D792" s="131" t="s">
        <v>270</v>
      </c>
      <c r="E792" s="116" t="s">
        <v>271</v>
      </c>
      <c r="F792" s="116" t="s">
        <v>213</v>
      </c>
      <c r="G792" s="285" t="s">
        <v>137</v>
      </c>
      <c r="H792" s="544" t="s">
        <v>331</v>
      </c>
      <c r="I792" s="212" t="s">
        <v>325</v>
      </c>
      <c r="J792" s="636" t="s">
        <v>245</v>
      </c>
      <c r="K792" s="346" t="s">
        <v>273</v>
      </c>
      <c r="L792" s="149" t="s">
        <v>137</v>
      </c>
      <c r="M792" s="212" t="s">
        <v>369</v>
      </c>
      <c r="N792" s="822" t="s">
        <v>371</v>
      </c>
      <c r="Q792" s="124" t="s">
        <v>221</v>
      </c>
      <c r="R792" s="125" t="s">
        <v>211</v>
      </c>
      <c r="S792" s="126" t="s">
        <v>222</v>
      </c>
      <c r="T792" s="124" t="s">
        <v>279</v>
      </c>
      <c r="U792" s="141" t="s">
        <v>230</v>
      </c>
      <c r="V792" s="141" t="s">
        <v>231</v>
      </c>
    </row>
    <row r="793" spans="1:22" x14ac:dyDescent="0.25">
      <c r="A793" s="14" t="s">
        <v>808</v>
      </c>
      <c r="B793" s="13" t="s">
        <v>681</v>
      </c>
      <c r="C793" s="4">
        <v>8</v>
      </c>
      <c r="D793" s="4"/>
      <c r="E793" s="143"/>
      <c r="F793" s="128" t="s">
        <v>224</v>
      </c>
      <c r="G793" s="129">
        <v>0</v>
      </c>
      <c r="H793" s="130">
        <v>1</v>
      </c>
      <c r="I793" s="130">
        <v>0</v>
      </c>
      <c r="J793" s="129">
        <v>0</v>
      </c>
      <c r="K793" s="130">
        <v>0</v>
      </c>
      <c r="L793" s="130">
        <v>0</v>
      </c>
      <c r="M793" s="130">
        <v>0</v>
      </c>
      <c r="N793" s="130">
        <v>0</v>
      </c>
      <c r="P793" s="274"/>
      <c r="Q793" s="134">
        <v>8</v>
      </c>
      <c r="R793" s="47">
        <v>1</v>
      </c>
      <c r="S793" s="135">
        <v>0.125</v>
      </c>
      <c r="T793" s="497">
        <v>7.875</v>
      </c>
      <c r="U793" s="423">
        <v>8</v>
      </c>
      <c r="V793" s="146">
        <v>0.125</v>
      </c>
    </row>
    <row r="794" spans="1:22" x14ac:dyDescent="0.25">
      <c r="A794" s="20" t="s">
        <v>808</v>
      </c>
      <c r="B794" s="11" t="s">
        <v>632</v>
      </c>
      <c r="C794" s="4" t="s">
        <v>269</v>
      </c>
      <c r="D794" s="131" t="s">
        <v>270</v>
      </c>
      <c r="E794" s="116" t="s">
        <v>271</v>
      </c>
      <c r="F794" s="116" t="s">
        <v>213</v>
      </c>
      <c r="G794" s="672" t="s">
        <v>401</v>
      </c>
      <c r="H794" s="463" t="s">
        <v>400</v>
      </c>
      <c r="I794" s="116" t="s">
        <v>213</v>
      </c>
      <c r="J794" s="823" t="s">
        <v>809</v>
      </c>
      <c r="K794" s="263" t="s">
        <v>419</v>
      </c>
      <c r="L794" s="116" t="s">
        <v>213</v>
      </c>
      <c r="M794" s="570" t="s">
        <v>659</v>
      </c>
      <c r="N794" s="304" t="s">
        <v>174</v>
      </c>
      <c r="O794" s="120" t="s">
        <v>750</v>
      </c>
      <c r="P794" s="612" t="s">
        <v>407</v>
      </c>
      <c r="Q794" s="124" t="s">
        <v>221</v>
      </c>
      <c r="R794" s="125" t="s">
        <v>211</v>
      </c>
      <c r="S794" s="126" t="s">
        <v>222</v>
      </c>
      <c r="T794" s="124" t="s">
        <v>279</v>
      </c>
      <c r="U794" s="26"/>
      <c r="V794" s="26"/>
    </row>
    <row r="795" spans="1:22" x14ac:dyDescent="0.25">
      <c r="A795" s="20" t="s">
        <v>808</v>
      </c>
      <c r="B795" s="11" t="s">
        <v>632</v>
      </c>
      <c r="C795" s="250">
        <v>6</v>
      </c>
      <c r="D795" s="4"/>
      <c r="E795" s="132"/>
      <c r="F795" s="203">
        <v>42035</v>
      </c>
      <c r="G795" s="515">
        <v>-1</v>
      </c>
      <c r="H795" s="134">
        <v>-2</v>
      </c>
      <c r="I795" s="143">
        <v>42056</v>
      </c>
      <c r="J795" s="129">
        <v>0</v>
      </c>
      <c r="K795" s="130">
        <v>-2</v>
      </c>
      <c r="L795" s="143">
        <v>42140</v>
      </c>
      <c r="M795" s="4">
        <v>-2</v>
      </c>
      <c r="N795" s="4">
        <v>-1</v>
      </c>
      <c r="O795" s="4">
        <v>-2</v>
      </c>
      <c r="P795" s="133">
        <v>-2</v>
      </c>
      <c r="Q795" s="134">
        <v>8</v>
      </c>
      <c r="R795" s="47">
        <v>-12</v>
      </c>
      <c r="S795" s="135">
        <v>-1.5</v>
      </c>
      <c r="T795" s="136">
        <v>7.5</v>
      </c>
      <c r="U795" s="26"/>
      <c r="V795" s="26"/>
    </row>
    <row r="796" spans="1:22" x14ac:dyDescent="0.25">
      <c r="A796" s="20" t="s">
        <v>808</v>
      </c>
      <c r="B796" s="11" t="s">
        <v>632</v>
      </c>
      <c r="C796" s="4" t="s">
        <v>269</v>
      </c>
      <c r="D796" s="131" t="s">
        <v>270</v>
      </c>
      <c r="E796" s="116" t="s">
        <v>271</v>
      </c>
      <c r="F796" s="116" t="s">
        <v>213</v>
      </c>
      <c r="G796" s="570" t="s">
        <v>659</v>
      </c>
      <c r="H796" s="302" t="s">
        <v>409</v>
      </c>
      <c r="I796" s="215" t="s">
        <v>213</v>
      </c>
      <c r="J796" s="315" t="s">
        <v>315</v>
      </c>
      <c r="K796" s="258" t="s">
        <v>356</v>
      </c>
      <c r="L796" s="258" t="s">
        <v>657</v>
      </c>
      <c r="Q796" s="124" t="s">
        <v>221</v>
      </c>
      <c r="R796" s="125" t="s">
        <v>211</v>
      </c>
      <c r="S796" s="126" t="s">
        <v>222</v>
      </c>
      <c r="T796" s="124" t="s">
        <v>279</v>
      </c>
      <c r="U796" s="153" t="s">
        <v>230</v>
      </c>
      <c r="V796" s="153" t="s">
        <v>231</v>
      </c>
    </row>
    <row r="797" spans="1:22" x14ac:dyDescent="0.25">
      <c r="A797" s="20" t="s">
        <v>808</v>
      </c>
      <c r="B797" s="11" t="s">
        <v>632</v>
      </c>
      <c r="C797" s="427">
        <v>7</v>
      </c>
      <c r="D797" s="183">
        <v>7.5</v>
      </c>
      <c r="E797" s="132">
        <v>42140</v>
      </c>
      <c r="F797" s="143">
        <v>42140</v>
      </c>
      <c r="G797" s="4">
        <v>-2</v>
      </c>
      <c r="H797" s="4">
        <v>-3</v>
      </c>
      <c r="I797" s="219" t="s">
        <v>280</v>
      </c>
      <c r="J797" s="4">
        <v>0</v>
      </c>
      <c r="K797" s="4">
        <v>0</v>
      </c>
      <c r="L797" s="4">
        <v>0</v>
      </c>
      <c r="Q797" s="134">
        <v>5</v>
      </c>
      <c r="R797" s="47">
        <v>-5</v>
      </c>
      <c r="S797" s="135">
        <v>-1</v>
      </c>
      <c r="T797" s="407">
        <v>8</v>
      </c>
      <c r="U797" s="354">
        <v>7.5</v>
      </c>
      <c r="V797" s="283">
        <v>-0.5</v>
      </c>
    </row>
    <row r="798" spans="1:22" x14ac:dyDescent="0.25">
      <c r="A798" s="7" t="s">
        <v>808</v>
      </c>
      <c r="B798" s="11" t="s">
        <v>810</v>
      </c>
      <c r="C798" s="4" t="s">
        <v>269</v>
      </c>
      <c r="D798" s="131" t="s">
        <v>270</v>
      </c>
      <c r="E798" s="116" t="s">
        <v>271</v>
      </c>
      <c r="F798" s="116" t="s">
        <v>213</v>
      </c>
      <c r="G798" s="680" t="s">
        <v>400</v>
      </c>
      <c r="H798" s="489" t="s">
        <v>174</v>
      </c>
      <c r="I798" s="211" t="s">
        <v>406</v>
      </c>
      <c r="J798" s="312" t="s">
        <v>750</v>
      </c>
      <c r="K798" s="313" t="s">
        <v>320</v>
      </c>
      <c r="L798" s="116" t="s">
        <v>213</v>
      </c>
      <c r="M798" s="165" t="s">
        <v>811</v>
      </c>
      <c r="N798" s="165" t="s">
        <v>414</v>
      </c>
      <c r="O798" s="315" t="s">
        <v>625</v>
      </c>
      <c r="P798" s="352" t="s">
        <v>415</v>
      </c>
      <c r="Q798" s="124" t="s">
        <v>221</v>
      </c>
      <c r="R798" s="125" t="s">
        <v>211</v>
      </c>
      <c r="S798" s="126" t="s">
        <v>222</v>
      </c>
      <c r="T798" s="124" t="s">
        <v>279</v>
      </c>
      <c r="U798" s="26"/>
      <c r="V798" s="26"/>
    </row>
    <row r="799" spans="1:22" x14ac:dyDescent="0.25">
      <c r="A799" s="7" t="s">
        <v>808</v>
      </c>
      <c r="B799" s="11" t="s">
        <v>810</v>
      </c>
      <c r="C799" s="4">
        <v>7</v>
      </c>
      <c r="D799" s="4"/>
      <c r="E799" s="9"/>
      <c r="F799" s="143">
        <v>42140</v>
      </c>
      <c r="G799" s="133">
        <v>1</v>
      </c>
      <c r="H799" s="4">
        <v>2</v>
      </c>
      <c r="I799" s="4">
        <v>2</v>
      </c>
      <c r="J799" s="133">
        <v>1</v>
      </c>
      <c r="K799" s="4">
        <v>0</v>
      </c>
      <c r="L799" s="132" t="s">
        <v>345</v>
      </c>
      <c r="M799" s="47">
        <v>1</v>
      </c>
      <c r="N799" s="47">
        <v>1</v>
      </c>
      <c r="O799" s="47">
        <v>-1</v>
      </c>
      <c r="P799" s="47">
        <v>1</v>
      </c>
      <c r="Q799" s="134">
        <v>9</v>
      </c>
      <c r="R799" s="47">
        <v>8</v>
      </c>
      <c r="S799" s="135">
        <v>0.88888888888888884</v>
      </c>
      <c r="T799" s="343">
        <v>6.1111111111111107</v>
      </c>
      <c r="U799" s="26"/>
      <c r="V799" s="26"/>
    </row>
    <row r="800" spans="1:22" x14ac:dyDescent="0.25">
      <c r="A800" s="7" t="s">
        <v>808</v>
      </c>
      <c r="B800" s="11" t="s">
        <v>810</v>
      </c>
      <c r="C800" s="4" t="s">
        <v>269</v>
      </c>
      <c r="D800" s="131" t="s">
        <v>270</v>
      </c>
      <c r="E800" s="116" t="s">
        <v>271</v>
      </c>
      <c r="F800" s="116" t="s">
        <v>213</v>
      </c>
      <c r="G800" s="824" t="s">
        <v>412</v>
      </c>
      <c r="H800" s="165" t="s">
        <v>413</v>
      </c>
      <c r="I800" s="246" t="s">
        <v>510</v>
      </c>
      <c r="J800" s="825" t="s">
        <v>411</v>
      </c>
      <c r="K800" s="116" t="s">
        <v>213</v>
      </c>
      <c r="L800" s="207" t="s">
        <v>757</v>
      </c>
      <c r="M800" s="641" t="s">
        <v>412</v>
      </c>
      <c r="N800" s="266" t="s">
        <v>633</v>
      </c>
      <c r="O800" s="206" t="s">
        <v>812</v>
      </c>
      <c r="P800" s="642" t="s">
        <v>634</v>
      </c>
      <c r="Q800" s="124" t="s">
        <v>221</v>
      </c>
      <c r="R800" s="125" t="s">
        <v>211</v>
      </c>
      <c r="S800" s="126" t="s">
        <v>222</v>
      </c>
      <c r="T800" s="124" t="s">
        <v>279</v>
      </c>
      <c r="U800" s="153"/>
      <c r="V800" s="153"/>
    </row>
    <row r="801" spans="1:22" x14ac:dyDescent="0.25">
      <c r="A801" s="7" t="s">
        <v>808</v>
      </c>
      <c r="B801" s="11" t="s">
        <v>810</v>
      </c>
      <c r="C801" s="47">
        <v>6</v>
      </c>
      <c r="D801" s="183">
        <v>6.1111111111111107</v>
      </c>
      <c r="E801" s="287">
        <v>42202</v>
      </c>
      <c r="F801" s="132" t="s">
        <v>345</v>
      </c>
      <c r="G801" s="273">
        <v>1</v>
      </c>
      <c r="H801" s="47">
        <v>1</v>
      </c>
      <c r="I801" s="47">
        <v>1</v>
      </c>
      <c r="J801" s="273">
        <v>1</v>
      </c>
      <c r="K801" s="132" t="s">
        <v>351</v>
      </c>
      <c r="L801" s="4">
        <v>0</v>
      </c>
      <c r="M801" s="4">
        <v>1</v>
      </c>
      <c r="N801" s="4">
        <v>-1</v>
      </c>
      <c r="O801" s="4">
        <v>0</v>
      </c>
      <c r="P801" s="4">
        <v>1</v>
      </c>
      <c r="Q801" s="134">
        <v>9</v>
      </c>
      <c r="R801" s="47">
        <v>6</v>
      </c>
      <c r="S801" s="135">
        <v>0.66666666666666663</v>
      </c>
      <c r="T801" s="826">
        <v>5.333333333333333</v>
      </c>
      <c r="U801" s="394"/>
      <c r="V801" s="283"/>
    </row>
    <row r="802" spans="1:22" x14ac:dyDescent="0.25">
      <c r="A802" s="7" t="s">
        <v>808</v>
      </c>
      <c r="B802" s="11" t="s">
        <v>810</v>
      </c>
      <c r="C802" s="4" t="s">
        <v>269</v>
      </c>
      <c r="D802" s="131" t="s">
        <v>270</v>
      </c>
      <c r="E802" s="116" t="s">
        <v>271</v>
      </c>
      <c r="F802" s="116" t="s">
        <v>213</v>
      </c>
      <c r="G802" s="147" t="s">
        <v>316</v>
      </c>
      <c r="H802" s="233" t="s">
        <v>136</v>
      </c>
      <c r="I802" s="118" t="s">
        <v>118</v>
      </c>
      <c r="J802" s="285" t="s">
        <v>313</v>
      </c>
      <c r="K802" s="120" t="s">
        <v>315</v>
      </c>
      <c r="L802" s="116" t="s">
        <v>213</v>
      </c>
      <c r="M802" s="303" t="s">
        <v>285</v>
      </c>
      <c r="N802" s="560" t="s">
        <v>468</v>
      </c>
      <c r="O802" s="474" t="s">
        <v>481</v>
      </c>
      <c r="P802" s="238" t="s">
        <v>119</v>
      </c>
      <c r="Q802" s="124" t="s">
        <v>221</v>
      </c>
      <c r="R802" s="125" t="s">
        <v>211</v>
      </c>
      <c r="S802" s="126" t="s">
        <v>222</v>
      </c>
      <c r="T802" s="124" t="s">
        <v>279</v>
      </c>
      <c r="U802" s="153"/>
      <c r="V802" s="153"/>
    </row>
    <row r="803" spans="1:22" x14ac:dyDescent="0.25">
      <c r="A803" s="7" t="s">
        <v>808</v>
      </c>
      <c r="B803" s="11" t="s">
        <v>810</v>
      </c>
      <c r="C803" s="4">
        <v>6</v>
      </c>
      <c r="D803" s="183">
        <v>5.333333333333333</v>
      </c>
      <c r="E803" s="143">
        <v>42226</v>
      </c>
      <c r="F803" s="132">
        <v>42308</v>
      </c>
      <c r="G803" s="273">
        <v>0</v>
      </c>
      <c r="H803" s="47">
        <v>0</v>
      </c>
      <c r="I803" s="47">
        <v>-2</v>
      </c>
      <c r="J803" s="273">
        <v>-1</v>
      </c>
      <c r="K803" s="47">
        <v>-1</v>
      </c>
      <c r="L803" s="132" t="s">
        <v>480</v>
      </c>
      <c r="M803" s="4">
        <v>-1</v>
      </c>
      <c r="N803" s="47">
        <v>-2</v>
      </c>
      <c r="O803" s="4">
        <v>-1</v>
      </c>
      <c r="P803" s="4">
        <v>-1</v>
      </c>
      <c r="Q803" s="134">
        <v>9</v>
      </c>
      <c r="R803" s="47">
        <v>-9</v>
      </c>
      <c r="S803" s="135">
        <v>-1</v>
      </c>
      <c r="T803" s="407">
        <v>6.333333333333333</v>
      </c>
      <c r="U803" s="775"/>
      <c r="V803" s="283"/>
    </row>
    <row r="804" spans="1:22" x14ac:dyDescent="0.25">
      <c r="A804" s="7" t="s">
        <v>808</v>
      </c>
      <c r="B804" s="11" t="s">
        <v>810</v>
      </c>
      <c r="C804" s="4" t="s">
        <v>269</v>
      </c>
      <c r="D804" s="131" t="s">
        <v>270</v>
      </c>
      <c r="E804" s="116" t="s">
        <v>271</v>
      </c>
      <c r="F804" s="116" t="s">
        <v>213</v>
      </c>
      <c r="G804" s="472" t="s">
        <v>456</v>
      </c>
      <c r="H804" s="303" t="s">
        <v>285</v>
      </c>
      <c r="I804" s="474" t="s">
        <v>481</v>
      </c>
      <c r="J804" s="472" t="s">
        <v>456</v>
      </c>
      <c r="K804" s="238" t="s">
        <v>119</v>
      </c>
      <c r="L804" s="475" t="s">
        <v>468</v>
      </c>
      <c r="M804" s="116" t="s">
        <v>213</v>
      </c>
      <c r="N804" s="332" t="s">
        <v>219</v>
      </c>
      <c r="O804" s="536" t="s">
        <v>356</v>
      </c>
      <c r="P804" s="827" t="s">
        <v>143</v>
      </c>
      <c r="Q804" s="124" t="s">
        <v>221</v>
      </c>
      <c r="R804" s="125" t="s">
        <v>211</v>
      </c>
      <c r="S804" s="126" t="s">
        <v>222</v>
      </c>
      <c r="T804" s="124" t="s">
        <v>279</v>
      </c>
      <c r="U804" s="153"/>
      <c r="V804" s="153"/>
    </row>
    <row r="805" spans="1:22" x14ac:dyDescent="0.25">
      <c r="A805" s="7" t="s">
        <v>808</v>
      </c>
      <c r="B805" s="11" t="s">
        <v>810</v>
      </c>
      <c r="C805" s="47">
        <v>7</v>
      </c>
      <c r="D805" s="183">
        <v>6.333333333333333</v>
      </c>
      <c r="E805" s="143">
        <v>42367</v>
      </c>
      <c r="F805" s="132" t="s">
        <v>480</v>
      </c>
      <c r="G805" s="133">
        <v>-1</v>
      </c>
      <c r="H805" s="4">
        <v>-1</v>
      </c>
      <c r="I805" s="4">
        <v>-1</v>
      </c>
      <c r="J805" s="133">
        <v>-1</v>
      </c>
      <c r="K805" s="4">
        <v>-1</v>
      </c>
      <c r="L805" s="4">
        <v>-2</v>
      </c>
      <c r="M805" s="143" t="s">
        <v>354</v>
      </c>
      <c r="N805" s="4">
        <v>0</v>
      </c>
      <c r="O805" s="4">
        <v>1</v>
      </c>
      <c r="P805" s="197">
        <v>0</v>
      </c>
      <c r="Q805" s="134">
        <v>9</v>
      </c>
      <c r="R805" s="47">
        <v>-6</v>
      </c>
      <c r="S805" s="135">
        <v>-0.66666666666666663</v>
      </c>
      <c r="T805" s="407">
        <v>7</v>
      </c>
      <c r="U805" s="775"/>
      <c r="V805" s="283"/>
    </row>
    <row r="806" spans="1:22" x14ac:dyDescent="0.25">
      <c r="A806" s="7" t="s">
        <v>808</v>
      </c>
      <c r="B806" s="11" t="s">
        <v>810</v>
      </c>
      <c r="C806" s="4" t="s">
        <v>269</v>
      </c>
      <c r="D806" s="131" t="s">
        <v>270</v>
      </c>
      <c r="E806" s="116" t="s">
        <v>271</v>
      </c>
      <c r="F806" s="116" t="s">
        <v>213</v>
      </c>
      <c r="G806" s="828" t="s">
        <v>138</v>
      </c>
      <c r="H806" s="206" t="s">
        <v>316</v>
      </c>
      <c r="I806" s="449" t="s">
        <v>353</v>
      </c>
      <c r="J806" s="753" t="s">
        <v>355</v>
      </c>
      <c r="K806" s="332" t="s">
        <v>219</v>
      </c>
      <c r="L806" s="328" t="s">
        <v>138</v>
      </c>
      <c r="M806" s="206" t="s">
        <v>357</v>
      </c>
      <c r="N806" s="333" t="s">
        <v>358</v>
      </c>
      <c r="O806" s="829" t="s">
        <v>143</v>
      </c>
      <c r="P806" s="206" t="s">
        <v>316</v>
      </c>
      <c r="Q806" s="124" t="s">
        <v>221</v>
      </c>
      <c r="R806" s="125" t="s">
        <v>211</v>
      </c>
      <c r="S806" s="226" t="s">
        <v>222</v>
      </c>
      <c r="T806" s="124" t="s">
        <v>279</v>
      </c>
      <c r="U806" s="153"/>
      <c r="V806" s="153"/>
    </row>
    <row r="807" spans="1:22" x14ac:dyDescent="0.25">
      <c r="A807" s="7" t="s">
        <v>808</v>
      </c>
      <c r="B807" s="11" t="s">
        <v>810</v>
      </c>
      <c r="C807" s="47">
        <v>7</v>
      </c>
      <c r="D807" s="183">
        <v>7</v>
      </c>
      <c r="E807" s="128">
        <v>42374</v>
      </c>
      <c r="F807" s="143" t="s">
        <v>354</v>
      </c>
      <c r="G807" s="133">
        <v>1</v>
      </c>
      <c r="H807" s="4">
        <v>0</v>
      </c>
      <c r="I807" s="4">
        <v>1</v>
      </c>
      <c r="J807" s="133">
        <v>-1</v>
      </c>
      <c r="K807" s="4">
        <v>0</v>
      </c>
      <c r="L807" s="4">
        <v>-1</v>
      </c>
      <c r="M807" s="4">
        <v>0</v>
      </c>
      <c r="N807" s="4">
        <v>-1</v>
      </c>
      <c r="O807" s="4">
        <v>0</v>
      </c>
      <c r="P807" s="4">
        <v>0</v>
      </c>
      <c r="Q807" s="134">
        <v>10</v>
      </c>
      <c r="R807" s="47">
        <v>-1</v>
      </c>
      <c r="S807" s="135">
        <v>-0.1</v>
      </c>
      <c r="T807" s="407">
        <v>7.1</v>
      </c>
      <c r="U807" s="775"/>
      <c r="V807" s="283"/>
    </row>
    <row r="808" spans="1:22" x14ac:dyDescent="0.25">
      <c r="A808" s="7" t="s">
        <v>808</v>
      </c>
      <c r="B808" s="11" t="s">
        <v>810</v>
      </c>
      <c r="C808" s="4" t="s">
        <v>269</v>
      </c>
      <c r="D808" s="131" t="s">
        <v>270</v>
      </c>
      <c r="E808" s="116" t="s">
        <v>271</v>
      </c>
      <c r="F808" s="116" t="s">
        <v>213</v>
      </c>
      <c r="G808" s="830" t="s">
        <v>353</v>
      </c>
      <c r="Q808" s="124" t="s">
        <v>221</v>
      </c>
      <c r="R808" s="125" t="s">
        <v>211</v>
      </c>
      <c r="S808" s="126" t="s">
        <v>222</v>
      </c>
      <c r="T808" s="124" t="s">
        <v>279</v>
      </c>
      <c r="U808" s="153" t="s">
        <v>430</v>
      </c>
      <c r="V808" s="153" t="s">
        <v>231</v>
      </c>
    </row>
    <row r="809" spans="1:22" x14ac:dyDescent="0.25">
      <c r="A809" s="7" t="s">
        <v>808</v>
      </c>
      <c r="B809" s="11" t="s">
        <v>810</v>
      </c>
      <c r="C809" s="427">
        <v>7</v>
      </c>
      <c r="D809" s="183">
        <v>7.1</v>
      </c>
      <c r="E809" s="128">
        <v>42374</v>
      </c>
      <c r="F809" s="143" t="s">
        <v>354</v>
      </c>
      <c r="G809" s="133">
        <v>1</v>
      </c>
      <c r="Q809" s="134">
        <v>1</v>
      </c>
      <c r="R809" s="47">
        <v>1</v>
      </c>
      <c r="S809" s="135">
        <v>1</v>
      </c>
      <c r="T809" s="407">
        <v>6.1</v>
      </c>
      <c r="U809" s="831">
        <v>6.1111000000000004</v>
      </c>
      <c r="V809" s="283">
        <v>1.1100000000000776E-2</v>
      </c>
    </row>
    <row r="810" spans="1:22" x14ac:dyDescent="0.25">
      <c r="A810" s="20" t="s">
        <v>808</v>
      </c>
      <c r="B810" s="11" t="s">
        <v>813</v>
      </c>
      <c r="C810" s="4" t="s">
        <v>269</v>
      </c>
      <c r="D810" s="131" t="s">
        <v>270</v>
      </c>
      <c r="E810" s="116" t="s">
        <v>271</v>
      </c>
      <c r="F810" s="116" t="s">
        <v>213</v>
      </c>
      <c r="G810" s="832" t="s">
        <v>511</v>
      </c>
      <c r="H810" s="502" t="s">
        <v>414</v>
      </c>
      <c r="I810" s="833" t="s">
        <v>510</v>
      </c>
      <c r="J810" s="315" t="s">
        <v>625</v>
      </c>
      <c r="Q810" s="124" t="s">
        <v>221</v>
      </c>
      <c r="R810" s="125" t="s">
        <v>211</v>
      </c>
      <c r="S810" s="126" t="s">
        <v>222</v>
      </c>
      <c r="T810" s="124" t="s">
        <v>279</v>
      </c>
      <c r="U810" s="153" t="s">
        <v>230</v>
      </c>
      <c r="V810" s="153" t="s">
        <v>231</v>
      </c>
    </row>
    <row r="811" spans="1:22" x14ac:dyDescent="0.25">
      <c r="A811" s="20" t="s">
        <v>808</v>
      </c>
      <c r="B811" s="11" t="s">
        <v>813</v>
      </c>
      <c r="C811" s="4">
        <v>8</v>
      </c>
      <c r="D811" s="4"/>
      <c r="E811" s="9"/>
      <c r="F811" s="132" t="s">
        <v>345</v>
      </c>
      <c r="G811" s="154">
        <v>-1</v>
      </c>
      <c r="H811" s="155">
        <v>-1</v>
      </c>
      <c r="I811" s="155">
        <v>-1</v>
      </c>
      <c r="J811" s="834">
        <v>-1</v>
      </c>
      <c r="L811" s="274"/>
      <c r="O811" s="274"/>
      <c r="Q811" s="134">
        <v>4</v>
      </c>
      <c r="R811" s="47">
        <v>-4</v>
      </c>
      <c r="S811" s="135">
        <v>-1</v>
      </c>
      <c r="T811" s="593">
        <v>9</v>
      </c>
      <c r="U811" s="423">
        <v>8</v>
      </c>
      <c r="V811" s="594">
        <v>-1</v>
      </c>
    </row>
    <row r="812" spans="1:22" x14ac:dyDescent="0.25">
      <c r="A812" s="10" t="s">
        <v>808</v>
      </c>
      <c r="B812" s="11" t="s">
        <v>814</v>
      </c>
      <c r="C812" s="4" t="s">
        <v>269</v>
      </c>
      <c r="D812" s="131" t="s">
        <v>270</v>
      </c>
      <c r="E812" s="116" t="s">
        <v>271</v>
      </c>
      <c r="F812" s="116" t="s">
        <v>213</v>
      </c>
      <c r="G812" s="315" t="s">
        <v>625</v>
      </c>
      <c r="H812" s="243" t="s">
        <v>512</v>
      </c>
      <c r="I812" s="352" t="s">
        <v>415</v>
      </c>
      <c r="J812" s="293" t="s">
        <v>511</v>
      </c>
      <c r="K812" s="165" t="s">
        <v>414</v>
      </c>
      <c r="L812" s="174" t="s">
        <v>510</v>
      </c>
      <c r="M812" s="166" t="s">
        <v>413</v>
      </c>
      <c r="N812" s="116" t="s">
        <v>213</v>
      </c>
      <c r="O812" s="185" t="s">
        <v>812</v>
      </c>
      <c r="P812" s="185" t="s">
        <v>758</v>
      </c>
      <c r="Q812" s="124" t="s">
        <v>221</v>
      </c>
      <c r="R812" s="125" t="s">
        <v>211</v>
      </c>
      <c r="S812" s="126" t="s">
        <v>222</v>
      </c>
      <c r="T812" s="124" t="s">
        <v>279</v>
      </c>
      <c r="U812" s="26"/>
      <c r="V812" s="26"/>
    </row>
    <row r="813" spans="1:22" x14ac:dyDescent="0.25">
      <c r="A813" s="10" t="s">
        <v>808</v>
      </c>
      <c r="B813" s="11" t="s">
        <v>814</v>
      </c>
      <c r="C813" s="4">
        <v>7</v>
      </c>
      <c r="D813" s="4"/>
      <c r="E813" s="9"/>
      <c r="F813" s="132" t="s">
        <v>345</v>
      </c>
      <c r="G813" s="47">
        <v>-1</v>
      </c>
      <c r="H813" s="47">
        <v>-1</v>
      </c>
      <c r="I813" s="47">
        <v>1</v>
      </c>
      <c r="J813" s="47">
        <v>-1</v>
      </c>
      <c r="K813" s="47">
        <v>1</v>
      </c>
      <c r="L813" s="47">
        <v>-1</v>
      </c>
      <c r="M813" s="47">
        <v>-1</v>
      </c>
      <c r="N813" s="132" t="s">
        <v>351</v>
      </c>
      <c r="O813" s="4">
        <v>-2</v>
      </c>
      <c r="P813" s="4">
        <v>-1</v>
      </c>
      <c r="Q813" s="134">
        <v>9</v>
      </c>
      <c r="R813" s="47">
        <v>-6</v>
      </c>
      <c r="S813" s="135">
        <v>-0.66666666666666663</v>
      </c>
      <c r="T813" s="136">
        <v>7.666666666666667</v>
      </c>
      <c r="U813" s="26"/>
      <c r="V813" s="26"/>
    </row>
    <row r="814" spans="1:22" x14ac:dyDescent="0.25">
      <c r="A814" s="10" t="s">
        <v>808</v>
      </c>
      <c r="B814" s="11" t="s">
        <v>814</v>
      </c>
      <c r="C814" s="4" t="s">
        <v>269</v>
      </c>
      <c r="D814" s="131" t="s">
        <v>270</v>
      </c>
      <c r="E814" s="116" t="s">
        <v>271</v>
      </c>
      <c r="F814" s="116" t="s">
        <v>213</v>
      </c>
      <c r="G814" s="590" t="s">
        <v>634</v>
      </c>
      <c r="H814" s="207" t="s">
        <v>757</v>
      </c>
      <c r="I814" s="590" t="s">
        <v>634</v>
      </c>
      <c r="J814" s="371" t="s">
        <v>452</v>
      </c>
      <c r="K814" s="266" t="s">
        <v>633</v>
      </c>
      <c r="L814" s="116" t="s">
        <v>213</v>
      </c>
      <c r="M814" s="286" t="s">
        <v>314</v>
      </c>
      <c r="N814" s="120" t="s">
        <v>315</v>
      </c>
      <c r="O814" s="118" t="s">
        <v>118</v>
      </c>
      <c r="P814" s="208" t="s">
        <v>266</v>
      </c>
      <c r="Q814" s="124" t="s">
        <v>221</v>
      </c>
      <c r="R814" s="125" t="s">
        <v>211</v>
      </c>
      <c r="S814" s="126" t="s">
        <v>222</v>
      </c>
      <c r="T814" s="124" t="s">
        <v>279</v>
      </c>
      <c r="U814" s="153"/>
      <c r="V814" s="153"/>
    </row>
    <row r="815" spans="1:22" x14ac:dyDescent="0.25">
      <c r="A815" s="10" t="s">
        <v>808</v>
      </c>
      <c r="B815" s="11" t="s">
        <v>814</v>
      </c>
      <c r="C815" s="47">
        <v>8</v>
      </c>
      <c r="D815" s="183">
        <v>7.666666666666667</v>
      </c>
      <c r="E815" s="287">
        <v>42224</v>
      </c>
      <c r="F815" s="132" t="s">
        <v>351</v>
      </c>
      <c r="G815" s="4">
        <v>-1</v>
      </c>
      <c r="H815" s="4">
        <v>0</v>
      </c>
      <c r="I815" s="4">
        <v>-1</v>
      </c>
      <c r="J815" s="4">
        <v>0</v>
      </c>
      <c r="K815" s="4">
        <v>-1</v>
      </c>
      <c r="L815" s="132">
        <v>42308</v>
      </c>
      <c r="M815" s="47">
        <v>0</v>
      </c>
      <c r="N815" s="47">
        <v>0</v>
      </c>
      <c r="O815" s="47">
        <v>0</v>
      </c>
      <c r="P815" s="47">
        <v>0</v>
      </c>
      <c r="Q815" s="134">
        <v>9</v>
      </c>
      <c r="R815" s="47">
        <v>-3</v>
      </c>
      <c r="S815" s="135">
        <v>-0.33333333333333331</v>
      </c>
      <c r="T815" s="156">
        <v>8.3333333333333339</v>
      </c>
      <c r="U815" s="394"/>
      <c r="V815" s="283"/>
    </row>
    <row r="816" spans="1:22" x14ac:dyDescent="0.25">
      <c r="A816" s="10" t="s">
        <v>808</v>
      </c>
      <c r="B816" s="11" t="s">
        <v>814</v>
      </c>
      <c r="C816" s="4" t="s">
        <v>269</v>
      </c>
      <c r="D816" s="131" t="s">
        <v>270</v>
      </c>
      <c r="E816" s="116" t="s">
        <v>271</v>
      </c>
      <c r="F816" s="116" t="s">
        <v>213</v>
      </c>
      <c r="G816" s="233" t="s">
        <v>136</v>
      </c>
      <c r="H816" s="116" t="s">
        <v>213</v>
      </c>
      <c r="I816" s="238" t="s">
        <v>119</v>
      </c>
      <c r="J816" s="116" t="s">
        <v>213</v>
      </c>
      <c r="K816" s="304" t="s">
        <v>356</v>
      </c>
      <c r="L816" s="286" t="s">
        <v>143</v>
      </c>
      <c r="M816" s="328" t="s">
        <v>138</v>
      </c>
      <c r="N816" s="332" t="s">
        <v>219</v>
      </c>
      <c r="O816" s="238" t="s">
        <v>314</v>
      </c>
      <c r="P816" s="303" t="s">
        <v>355</v>
      </c>
      <c r="Q816" s="124" t="s">
        <v>221</v>
      </c>
      <c r="R816" s="125" t="s">
        <v>211</v>
      </c>
      <c r="S816" s="126" t="s">
        <v>222</v>
      </c>
      <c r="T816" s="124" t="s">
        <v>279</v>
      </c>
      <c r="U816" s="153"/>
      <c r="V816" s="153"/>
    </row>
    <row r="817" spans="1:22" x14ac:dyDescent="0.25">
      <c r="A817" s="10" t="s">
        <v>808</v>
      </c>
      <c r="B817" s="11" t="s">
        <v>814</v>
      </c>
      <c r="C817" s="47">
        <v>8</v>
      </c>
      <c r="D817" s="183">
        <v>8.3333333333333339</v>
      </c>
      <c r="E817" s="128">
        <v>42308</v>
      </c>
      <c r="F817" s="132">
        <v>42308</v>
      </c>
      <c r="G817" s="47">
        <v>1</v>
      </c>
      <c r="H817" s="132" t="s">
        <v>480</v>
      </c>
      <c r="I817" s="4">
        <v>0</v>
      </c>
      <c r="J817" s="143" t="s">
        <v>354</v>
      </c>
      <c r="K817" s="4">
        <v>0</v>
      </c>
      <c r="L817" s="4">
        <v>-1</v>
      </c>
      <c r="M817" s="4">
        <v>0</v>
      </c>
      <c r="N817" s="4">
        <v>1</v>
      </c>
      <c r="O817" s="4">
        <v>0</v>
      </c>
      <c r="P817" s="4">
        <v>0</v>
      </c>
      <c r="Q817" s="134">
        <v>8</v>
      </c>
      <c r="R817" s="47">
        <v>1</v>
      </c>
      <c r="S817" s="135">
        <v>0.125</v>
      </c>
      <c r="T817" s="156">
        <v>7.875</v>
      </c>
      <c r="U817" s="835"/>
      <c r="V817" s="283"/>
    </row>
    <row r="818" spans="1:22" x14ac:dyDescent="0.25">
      <c r="A818" s="10" t="s">
        <v>808</v>
      </c>
      <c r="B818" s="11" t="s">
        <v>814</v>
      </c>
      <c r="C818" s="4" t="s">
        <v>269</v>
      </c>
      <c r="D818" s="131" t="s">
        <v>270</v>
      </c>
      <c r="E818" s="116" t="s">
        <v>271</v>
      </c>
      <c r="F818" s="116" t="s">
        <v>213</v>
      </c>
      <c r="G818" s="329" t="s">
        <v>353</v>
      </c>
      <c r="H818" s="329" t="s">
        <v>353</v>
      </c>
      <c r="I818" s="333" t="s">
        <v>358</v>
      </c>
      <c r="J818" s="332" t="s">
        <v>219</v>
      </c>
      <c r="K818" s="328" t="s">
        <v>138</v>
      </c>
      <c r="L818" s="539" t="s">
        <v>357</v>
      </c>
      <c r="M818" s="238" t="s">
        <v>314</v>
      </c>
      <c r="N818" s="286" t="s">
        <v>143</v>
      </c>
      <c r="Q818" s="124" t="s">
        <v>221</v>
      </c>
      <c r="R818" s="125" t="s">
        <v>211</v>
      </c>
      <c r="S818" s="126" t="s">
        <v>222</v>
      </c>
      <c r="T818" s="124" t="s">
        <v>279</v>
      </c>
      <c r="U818" s="153" t="s">
        <v>430</v>
      </c>
      <c r="V818" s="153" t="s">
        <v>231</v>
      </c>
    </row>
    <row r="819" spans="1:22" x14ac:dyDescent="0.25">
      <c r="A819" s="10" t="s">
        <v>808</v>
      </c>
      <c r="B819" s="11" t="s">
        <v>814</v>
      </c>
      <c r="C819" s="427">
        <v>8</v>
      </c>
      <c r="D819" s="183">
        <v>7.875</v>
      </c>
      <c r="E819" s="128">
        <v>42374</v>
      </c>
      <c r="F819" s="143" t="s">
        <v>354</v>
      </c>
      <c r="G819" s="4">
        <v>0</v>
      </c>
      <c r="H819" s="4">
        <v>0</v>
      </c>
      <c r="I819" s="4">
        <v>0</v>
      </c>
      <c r="J819" s="4">
        <v>1</v>
      </c>
      <c r="K819" s="4">
        <v>0</v>
      </c>
      <c r="L819" s="4">
        <v>1</v>
      </c>
      <c r="M819" s="4">
        <v>0</v>
      </c>
      <c r="N819" s="4">
        <v>-1</v>
      </c>
      <c r="Q819" s="134">
        <v>8</v>
      </c>
      <c r="R819" s="47">
        <v>1</v>
      </c>
      <c r="S819" s="135">
        <v>0.125</v>
      </c>
      <c r="T819" s="156">
        <v>7.75</v>
      </c>
      <c r="U819" s="835">
        <v>7.6665999999999999</v>
      </c>
      <c r="V819" s="283">
        <v>-8.3400000000000141E-2</v>
      </c>
    </row>
    <row r="820" spans="1:22" x14ac:dyDescent="0.25">
      <c r="A820" s="30" t="s">
        <v>815</v>
      </c>
      <c r="B820" s="13" t="s">
        <v>816</v>
      </c>
      <c r="C820" s="4" t="s">
        <v>269</v>
      </c>
      <c r="D820" s="131" t="s">
        <v>270</v>
      </c>
      <c r="E820" s="116" t="s">
        <v>271</v>
      </c>
      <c r="F820" s="116" t="s">
        <v>213</v>
      </c>
      <c r="G820" s="139" t="s">
        <v>254</v>
      </c>
      <c r="H820" s="122" t="s">
        <v>266</v>
      </c>
      <c r="I820" s="122" t="s">
        <v>538</v>
      </c>
      <c r="J820" s="122" t="s">
        <v>70</v>
      </c>
      <c r="K820" s="836" t="s">
        <v>257</v>
      </c>
      <c r="L820" s="116" t="s">
        <v>213</v>
      </c>
      <c r="M820" s="175" t="s">
        <v>248</v>
      </c>
      <c r="N820" s="176" t="s">
        <v>143</v>
      </c>
      <c r="O820" s="173" t="s">
        <v>220</v>
      </c>
      <c r="P820" s="166" t="s">
        <v>124</v>
      </c>
      <c r="Q820" s="124" t="s">
        <v>221</v>
      </c>
      <c r="R820" s="125" t="s">
        <v>211</v>
      </c>
      <c r="S820" s="126" t="s">
        <v>222</v>
      </c>
      <c r="T820" s="124" t="s">
        <v>279</v>
      </c>
      <c r="U820" s="153"/>
      <c r="V820" s="153"/>
    </row>
    <row r="821" spans="1:22" x14ac:dyDescent="0.25">
      <c r="A821" s="30" t="s">
        <v>815</v>
      </c>
      <c r="B821" s="13" t="s">
        <v>816</v>
      </c>
      <c r="C821" s="4">
        <v>10</v>
      </c>
      <c r="D821" s="4"/>
      <c r="E821" s="4"/>
      <c r="F821" s="187">
        <v>42518</v>
      </c>
      <c r="G821" s="4">
        <v>1</v>
      </c>
      <c r="H821" s="4">
        <v>0</v>
      </c>
      <c r="I821" s="4">
        <v>0</v>
      </c>
      <c r="J821" s="4">
        <v>-1</v>
      </c>
      <c r="K821" s="4">
        <v>-1</v>
      </c>
      <c r="L821" s="187" t="s">
        <v>250</v>
      </c>
      <c r="M821" s="4">
        <v>0</v>
      </c>
      <c r="N821" s="4">
        <v>0</v>
      </c>
      <c r="O821" s="4">
        <v>-1</v>
      </c>
      <c r="P821" s="4">
        <v>0</v>
      </c>
      <c r="Q821" s="134">
        <v>9</v>
      </c>
      <c r="R821" s="47">
        <v>-2</v>
      </c>
      <c r="S821" s="135">
        <f>+R821/Q821</f>
        <v>-0.22222222222222221</v>
      </c>
      <c r="T821" s="144">
        <f>+C821-S821</f>
        <v>10.222222222222221</v>
      </c>
      <c r="U821" s="145"/>
      <c r="V821" s="171"/>
    </row>
    <row r="822" spans="1:22" x14ac:dyDescent="0.25">
      <c r="A822" s="30" t="s">
        <v>815</v>
      </c>
      <c r="B822" s="13" t="s">
        <v>816</v>
      </c>
      <c r="C822" s="4" t="s">
        <v>269</v>
      </c>
      <c r="D822" s="131" t="s">
        <v>270</v>
      </c>
      <c r="E822" s="116" t="s">
        <v>271</v>
      </c>
      <c r="F822" s="116" t="s">
        <v>213</v>
      </c>
      <c r="G822" s="138" t="s">
        <v>67</v>
      </c>
      <c r="H822" s="480" t="s">
        <v>143</v>
      </c>
      <c r="I822" s="181" t="s">
        <v>248</v>
      </c>
      <c r="J822" s="837" t="s">
        <v>220</v>
      </c>
      <c r="K822" s="179" t="s">
        <v>136</v>
      </c>
      <c r="L822" s="764" t="s">
        <v>229</v>
      </c>
      <c r="Q822" s="124" t="s">
        <v>221</v>
      </c>
      <c r="R822" s="125" t="s">
        <v>211</v>
      </c>
      <c r="S822" s="126" t="s">
        <v>222</v>
      </c>
      <c r="T822" s="124" t="s">
        <v>279</v>
      </c>
      <c r="U822" s="153" t="s">
        <v>230</v>
      </c>
      <c r="V822" s="153" t="s">
        <v>231</v>
      </c>
    </row>
    <row r="823" spans="1:22" x14ac:dyDescent="0.25">
      <c r="A823" s="30" t="s">
        <v>815</v>
      </c>
      <c r="B823" s="13" t="s">
        <v>816</v>
      </c>
      <c r="C823" s="4">
        <v>10</v>
      </c>
      <c r="D823" s="183">
        <f>+T821</f>
        <v>10.222222222222221</v>
      </c>
      <c r="E823" s="203">
        <v>42546</v>
      </c>
      <c r="F823" s="187" t="s">
        <v>250</v>
      </c>
      <c r="G823" s="4">
        <v>0</v>
      </c>
      <c r="H823" s="47">
        <v>3</v>
      </c>
      <c r="I823" s="47">
        <v>0</v>
      </c>
      <c r="J823" s="47">
        <v>0</v>
      </c>
      <c r="K823" s="47">
        <v>0</v>
      </c>
      <c r="L823" s="47">
        <v>0</v>
      </c>
      <c r="Q823" s="134">
        <v>6</v>
      </c>
      <c r="R823" s="47">
        <v>3</v>
      </c>
      <c r="S823" s="135">
        <f>+R823/Q823</f>
        <v>0.5</v>
      </c>
      <c r="T823" s="144">
        <f>+D823-S823</f>
        <v>9.7222222222222214</v>
      </c>
      <c r="U823" s="145">
        <v>10.222200000000001</v>
      </c>
      <c r="V823" s="171">
        <f>+U823-T823</f>
        <v>0.49997777777777941</v>
      </c>
    </row>
    <row r="824" spans="1:22" x14ac:dyDescent="0.25">
      <c r="A824" s="16" t="s">
        <v>817</v>
      </c>
      <c r="B824" s="13" t="s">
        <v>818</v>
      </c>
      <c r="C824" s="4" t="s">
        <v>269</v>
      </c>
      <c r="D824" s="131" t="s">
        <v>270</v>
      </c>
      <c r="E824" s="116" t="s">
        <v>271</v>
      </c>
      <c r="F824" s="116" t="s">
        <v>213</v>
      </c>
      <c r="G824" s="662" t="s">
        <v>523</v>
      </c>
      <c r="H824" s="258" t="s">
        <v>143</v>
      </c>
      <c r="I824" s="214" t="s">
        <v>138</v>
      </c>
      <c r="J824" s="243" t="s">
        <v>284</v>
      </c>
      <c r="K824" s="121" t="s">
        <v>339</v>
      </c>
      <c r="L824" s="258" t="s">
        <v>281</v>
      </c>
      <c r="M824" s="158" t="s">
        <v>283</v>
      </c>
      <c r="N824" s="158" t="s">
        <v>278</v>
      </c>
      <c r="O824" s="216" t="s">
        <v>277</v>
      </c>
      <c r="P824" s="258" t="s">
        <v>122</v>
      </c>
      <c r="Q824" s="124" t="s">
        <v>221</v>
      </c>
      <c r="R824" s="125" t="s">
        <v>211</v>
      </c>
      <c r="S824" s="126" t="s">
        <v>222</v>
      </c>
      <c r="T824" s="124" t="s">
        <v>279</v>
      </c>
      <c r="U824" s="153"/>
      <c r="V824" s="153"/>
    </row>
    <row r="825" spans="1:22" x14ac:dyDescent="0.25">
      <c r="A825" s="16" t="s">
        <v>817</v>
      </c>
      <c r="B825" s="13" t="s">
        <v>818</v>
      </c>
      <c r="C825" s="4">
        <v>9</v>
      </c>
      <c r="D825" s="4"/>
      <c r="E825" s="9"/>
      <c r="F825" s="9" t="s">
        <v>280</v>
      </c>
      <c r="G825" s="133">
        <v>0</v>
      </c>
      <c r="H825" s="4">
        <v>0</v>
      </c>
      <c r="I825" s="4">
        <v>-1</v>
      </c>
      <c r="J825" s="220">
        <v>-1</v>
      </c>
      <c r="K825" s="4">
        <v>0</v>
      </c>
      <c r="L825" s="220">
        <v>-1</v>
      </c>
      <c r="M825" s="220">
        <v>0</v>
      </c>
      <c r="N825" s="220">
        <v>0</v>
      </c>
      <c r="O825" s="220">
        <v>1</v>
      </c>
      <c r="P825" s="220">
        <v>0</v>
      </c>
      <c r="Q825" s="134">
        <v>10</v>
      </c>
      <c r="R825" s="47">
        <v>-2</v>
      </c>
      <c r="S825" s="135">
        <v>-0.2</v>
      </c>
      <c r="T825" s="156">
        <v>9.1999999999999993</v>
      </c>
      <c r="U825" s="145">
        <v>5</v>
      </c>
      <c r="V825" s="283">
        <v>3</v>
      </c>
    </row>
    <row r="826" spans="1:22" x14ac:dyDescent="0.25">
      <c r="A826" s="16" t="s">
        <v>817</v>
      </c>
      <c r="B826" s="13" t="s">
        <v>818</v>
      </c>
      <c r="C826" s="4" t="s">
        <v>269</v>
      </c>
      <c r="D826" s="131" t="s">
        <v>270</v>
      </c>
      <c r="E826" s="116" t="s">
        <v>271</v>
      </c>
      <c r="F826" s="116" t="s">
        <v>213</v>
      </c>
      <c r="G826" s="678" t="s">
        <v>234</v>
      </c>
      <c r="H826" s="517" t="s">
        <v>528</v>
      </c>
      <c r="I826" s="323" t="s">
        <v>214</v>
      </c>
      <c r="J826" s="211" t="s">
        <v>310</v>
      </c>
      <c r="K826" s="202" t="s">
        <v>307</v>
      </c>
      <c r="L826" s="313" t="s">
        <v>217</v>
      </c>
      <c r="M826" s="348" t="s">
        <v>527</v>
      </c>
      <c r="N826" s="313" t="s">
        <v>217</v>
      </c>
      <c r="O826" s="323" t="s">
        <v>214</v>
      </c>
      <c r="P826" s="118" t="s">
        <v>527</v>
      </c>
      <c r="Q826" s="124" t="s">
        <v>221</v>
      </c>
      <c r="R826" s="125" t="s">
        <v>211</v>
      </c>
      <c r="S826" s="126" t="s">
        <v>222</v>
      </c>
      <c r="T826" s="124" t="s">
        <v>279</v>
      </c>
      <c r="U826" s="153"/>
      <c r="V826" s="153"/>
    </row>
    <row r="827" spans="1:22" x14ac:dyDescent="0.25">
      <c r="A827" s="16" t="s">
        <v>817</v>
      </c>
      <c r="B827" s="13" t="s">
        <v>818</v>
      </c>
      <c r="C827" s="47">
        <v>9</v>
      </c>
      <c r="D827" s="183">
        <v>9.1999999999999993</v>
      </c>
      <c r="E827" s="287">
        <v>42184</v>
      </c>
      <c r="F827" s="143" t="s">
        <v>354</v>
      </c>
      <c r="G827" s="133">
        <v>0</v>
      </c>
      <c r="H827" s="4">
        <v>0</v>
      </c>
      <c r="I827" s="4">
        <v>0</v>
      </c>
      <c r="J827" s="4">
        <v>2</v>
      </c>
      <c r="K827" s="4">
        <v>-1</v>
      </c>
      <c r="L827" s="4">
        <v>2</v>
      </c>
      <c r="M827" s="4">
        <v>3</v>
      </c>
      <c r="N827" s="47">
        <v>2</v>
      </c>
      <c r="O827" s="47">
        <v>0</v>
      </c>
      <c r="P827" s="47">
        <v>0</v>
      </c>
      <c r="Q827" s="134">
        <v>7</v>
      </c>
      <c r="R827" s="47">
        <v>6</v>
      </c>
      <c r="S827" s="135">
        <v>0.8571428571428571</v>
      </c>
      <c r="T827" s="156">
        <v>8.1428571428571423</v>
      </c>
      <c r="U827" s="145">
        <v>3</v>
      </c>
      <c r="V827" s="283">
        <v>1</v>
      </c>
    </row>
    <row r="828" spans="1:22" x14ac:dyDescent="0.25">
      <c r="A828" s="16" t="s">
        <v>817</v>
      </c>
      <c r="B828" s="13" t="s">
        <v>818</v>
      </c>
      <c r="C828" s="4" t="s">
        <v>269</v>
      </c>
      <c r="D828" s="131" t="s">
        <v>270</v>
      </c>
      <c r="E828" s="116" t="s">
        <v>271</v>
      </c>
      <c r="F828" s="116" t="s">
        <v>213</v>
      </c>
      <c r="G828" s="678" t="s">
        <v>234</v>
      </c>
      <c r="H828" s="517" t="s">
        <v>528</v>
      </c>
      <c r="I828" s="120" t="s">
        <v>310</v>
      </c>
      <c r="J828" s="323" t="s">
        <v>307</v>
      </c>
      <c r="Q828" s="124" t="s">
        <v>221</v>
      </c>
      <c r="R828" s="125" t="s">
        <v>211</v>
      </c>
      <c r="S828" s="126" t="s">
        <v>222</v>
      </c>
      <c r="T828" s="124" t="s">
        <v>279</v>
      </c>
      <c r="U828" s="153" t="s">
        <v>430</v>
      </c>
      <c r="V828" s="153" t="s">
        <v>231</v>
      </c>
    </row>
    <row r="829" spans="1:22" x14ac:dyDescent="0.25">
      <c r="A829" s="16" t="s">
        <v>817</v>
      </c>
      <c r="B829" s="13" t="s">
        <v>818</v>
      </c>
      <c r="C829" s="427">
        <v>8</v>
      </c>
      <c r="D829" s="183">
        <v>8.1428571428571423</v>
      </c>
      <c r="E829" s="287">
        <v>42374</v>
      </c>
      <c r="F829" s="143" t="s">
        <v>354</v>
      </c>
      <c r="G829" s="273">
        <v>0</v>
      </c>
      <c r="H829" s="47">
        <v>0</v>
      </c>
      <c r="I829" s="47">
        <v>0</v>
      </c>
      <c r="J829" s="47">
        <v>1</v>
      </c>
      <c r="Q829" s="134">
        <v>4</v>
      </c>
      <c r="R829" s="47">
        <v>1</v>
      </c>
      <c r="S829" s="135">
        <v>0.25</v>
      </c>
      <c r="T829" s="156">
        <v>7.8928571428571423</v>
      </c>
      <c r="U829" s="145">
        <v>9.1999999999999993</v>
      </c>
      <c r="V829" s="171">
        <v>1.3071428571428569</v>
      </c>
    </row>
    <row r="830" spans="1:22" x14ac:dyDescent="0.25">
      <c r="A830" s="16" t="s">
        <v>817</v>
      </c>
      <c r="B830" s="13" t="s">
        <v>819</v>
      </c>
      <c r="C830" s="4" t="s">
        <v>269</v>
      </c>
      <c r="D830" s="131" t="s">
        <v>270</v>
      </c>
      <c r="E830" s="116" t="s">
        <v>271</v>
      </c>
      <c r="F830" s="116" t="s">
        <v>213</v>
      </c>
      <c r="G830" s="658" t="s">
        <v>309</v>
      </c>
      <c r="H830" s="208" t="s">
        <v>275</v>
      </c>
      <c r="I830" s="207" t="s">
        <v>291</v>
      </c>
      <c r="J830" s="503" t="s">
        <v>309</v>
      </c>
      <c r="K830" s="208" t="s">
        <v>275</v>
      </c>
      <c r="L830" s="208" t="s">
        <v>239</v>
      </c>
      <c r="Q830" s="124" t="s">
        <v>221</v>
      </c>
      <c r="R830" s="125" t="s">
        <v>211</v>
      </c>
      <c r="S830" s="126" t="s">
        <v>222</v>
      </c>
      <c r="T830" s="124" t="s">
        <v>279</v>
      </c>
      <c r="U830" s="153" t="s">
        <v>230</v>
      </c>
      <c r="V830" s="153" t="s">
        <v>231</v>
      </c>
    </row>
    <row r="831" spans="1:22" x14ac:dyDescent="0.25">
      <c r="A831" s="16" t="s">
        <v>817</v>
      </c>
      <c r="B831" s="13" t="s">
        <v>819</v>
      </c>
      <c r="C831" s="4">
        <v>10</v>
      </c>
      <c r="D831" s="4"/>
      <c r="E831" s="9"/>
      <c r="F831" s="132" t="s">
        <v>398</v>
      </c>
      <c r="G831" s="273">
        <v>0</v>
      </c>
      <c r="H831" s="47">
        <v>0</v>
      </c>
      <c r="I831" s="47">
        <v>0</v>
      </c>
      <c r="J831" s="47">
        <v>0</v>
      </c>
      <c r="K831" s="47">
        <v>0</v>
      </c>
      <c r="L831" s="47">
        <v>0</v>
      </c>
      <c r="Q831" s="134">
        <v>6</v>
      </c>
      <c r="R831" s="47">
        <v>0</v>
      </c>
      <c r="S831" s="135">
        <v>0</v>
      </c>
      <c r="T831" s="497">
        <v>10</v>
      </c>
      <c r="U831" s="423">
        <v>10</v>
      </c>
      <c r="V831" s="146">
        <v>0</v>
      </c>
    </row>
    <row r="832" spans="1:22" x14ac:dyDescent="0.25">
      <c r="A832" s="16" t="s">
        <v>820</v>
      </c>
      <c r="B832" s="13" t="s">
        <v>821</v>
      </c>
      <c r="C832" s="4" t="s">
        <v>269</v>
      </c>
      <c r="D832" s="131" t="s">
        <v>270</v>
      </c>
      <c r="E832" s="116" t="s">
        <v>271</v>
      </c>
      <c r="F832" s="116" t="s">
        <v>213</v>
      </c>
      <c r="G832" s="663" t="s">
        <v>376</v>
      </c>
      <c r="H832" s="225" t="s">
        <v>425</v>
      </c>
      <c r="I832" s="352" t="s">
        <v>377</v>
      </c>
      <c r="J832" s="166" t="s">
        <v>375</v>
      </c>
      <c r="K832" s="151" t="s">
        <v>378</v>
      </c>
      <c r="L832" s="225" t="s">
        <v>424</v>
      </c>
      <c r="M832" s="116" t="s">
        <v>213</v>
      </c>
      <c r="N832" s="165" t="s">
        <v>291</v>
      </c>
      <c r="O832" s="240" t="s">
        <v>284</v>
      </c>
      <c r="P832" s="121" t="s">
        <v>310</v>
      </c>
      <c r="Q832" s="124" t="s">
        <v>221</v>
      </c>
      <c r="R832" s="125" t="s">
        <v>211</v>
      </c>
      <c r="S832" s="126" t="s">
        <v>222</v>
      </c>
      <c r="T832" s="124" t="s">
        <v>279</v>
      </c>
      <c r="U832" s="153"/>
      <c r="V832" s="153"/>
    </row>
    <row r="833" spans="1:22" x14ac:dyDescent="0.25">
      <c r="A833" s="16" t="s">
        <v>820</v>
      </c>
      <c r="B833" s="13" t="s">
        <v>821</v>
      </c>
      <c r="C833" s="4">
        <v>8</v>
      </c>
      <c r="D833" s="4"/>
      <c r="E833" s="9"/>
      <c r="F833" s="132" t="s">
        <v>345</v>
      </c>
      <c r="G833" s="133">
        <v>-1</v>
      </c>
      <c r="H833" s="4">
        <v>0</v>
      </c>
      <c r="I833" s="4">
        <v>2</v>
      </c>
      <c r="J833" s="4">
        <v>0</v>
      </c>
      <c r="K833" s="4">
        <v>1</v>
      </c>
      <c r="L833" s="4">
        <v>0</v>
      </c>
      <c r="M833" s="268">
        <v>42271</v>
      </c>
      <c r="N833" s="111">
        <v>1</v>
      </c>
      <c r="O833" s="111">
        <v>1</v>
      </c>
      <c r="P833" s="111">
        <v>1</v>
      </c>
      <c r="Q833" s="134">
        <v>6</v>
      </c>
      <c r="R833" s="47">
        <v>2</v>
      </c>
      <c r="S833" s="135">
        <v>0.33333333333333331</v>
      </c>
      <c r="T833" s="136">
        <v>7.666666666666667</v>
      </c>
      <c r="U833" s="26"/>
      <c r="V833" s="26"/>
    </row>
    <row r="834" spans="1:22" x14ac:dyDescent="0.25">
      <c r="A834" s="16" t="s">
        <v>820</v>
      </c>
      <c r="B834" s="13" t="s">
        <v>821</v>
      </c>
      <c r="C834" s="4" t="s">
        <v>269</v>
      </c>
      <c r="D834" s="131" t="s">
        <v>270</v>
      </c>
      <c r="E834" s="116" t="s">
        <v>271</v>
      </c>
      <c r="F834" s="116" t="s">
        <v>213</v>
      </c>
      <c r="G834" s="663" t="s">
        <v>217</v>
      </c>
      <c r="H834" s="166" t="s">
        <v>118</v>
      </c>
      <c r="I834" s="121" t="s">
        <v>140</v>
      </c>
      <c r="J834" s="116" t="s">
        <v>213</v>
      </c>
      <c r="K834" s="158" t="s">
        <v>247</v>
      </c>
      <c r="L834" s="208" t="s">
        <v>266</v>
      </c>
      <c r="M834" s="455" t="s">
        <v>373</v>
      </c>
      <c r="N834" s="455" t="s">
        <v>373</v>
      </c>
      <c r="O834" s="202" t="s">
        <v>247</v>
      </c>
      <c r="P834" s="324" t="s">
        <v>275</v>
      </c>
      <c r="Q834" s="124" t="s">
        <v>221</v>
      </c>
      <c r="R834" s="125" t="s">
        <v>211</v>
      </c>
      <c r="S834" s="126" t="s">
        <v>222</v>
      </c>
      <c r="T834" s="124" t="s">
        <v>279</v>
      </c>
      <c r="U834" s="153"/>
      <c r="V834" s="153"/>
    </row>
    <row r="835" spans="1:22" x14ac:dyDescent="0.25">
      <c r="A835" s="16" t="s">
        <v>820</v>
      </c>
      <c r="B835" s="13" t="s">
        <v>821</v>
      </c>
      <c r="C835" s="47">
        <v>8</v>
      </c>
      <c r="D835" s="183">
        <v>7.666666666666667</v>
      </c>
      <c r="E835" s="287">
        <v>42271</v>
      </c>
      <c r="F835" s="143">
        <v>42271</v>
      </c>
      <c r="G835" s="273">
        <v>-1</v>
      </c>
      <c r="H835" s="47">
        <v>0</v>
      </c>
      <c r="I835" s="47">
        <v>1</v>
      </c>
      <c r="J835" s="132" t="s">
        <v>289</v>
      </c>
      <c r="K835" s="4">
        <v>0</v>
      </c>
      <c r="L835" s="4">
        <v>0</v>
      </c>
      <c r="M835" s="4">
        <v>2</v>
      </c>
      <c r="N835" s="4">
        <v>2</v>
      </c>
      <c r="O835" s="4">
        <v>0</v>
      </c>
      <c r="P835" s="4">
        <v>0</v>
      </c>
      <c r="Q835" s="134">
        <v>9</v>
      </c>
      <c r="R835" s="47">
        <v>4</v>
      </c>
      <c r="S835" s="135">
        <v>0.44444444444444442</v>
      </c>
      <c r="T835" s="156">
        <v>7.2222222222222223</v>
      </c>
      <c r="U835" s="795"/>
      <c r="V835" s="171"/>
    </row>
    <row r="836" spans="1:22" x14ac:dyDescent="0.25">
      <c r="A836" s="16" t="s">
        <v>820</v>
      </c>
      <c r="B836" s="13" t="s">
        <v>821</v>
      </c>
      <c r="C836" s="4" t="s">
        <v>269</v>
      </c>
      <c r="D836" s="131" t="s">
        <v>270</v>
      </c>
      <c r="E836" s="116" t="s">
        <v>271</v>
      </c>
      <c r="F836" s="116" t="s">
        <v>213</v>
      </c>
      <c r="G836" s="654" t="s">
        <v>266</v>
      </c>
      <c r="H836" s="116" t="s">
        <v>213</v>
      </c>
      <c r="I836" s="139" t="s">
        <v>219</v>
      </c>
      <c r="J836" s="151" t="s">
        <v>228</v>
      </c>
      <c r="K836" s="540" t="s">
        <v>70</v>
      </c>
      <c r="L836" s="138" t="s">
        <v>239</v>
      </c>
      <c r="M836" s="151" t="s">
        <v>229</v>
      </c>
      <c r="N836" s="222" t="s">
        <v>220</v>
      </c>
      <c r="O836" s="121" t="s">
        <v>218</v>
      </c>
      <c r="Q836" s="124" t="s">
        <v>221</v>
      </c>
      <c r="R836" s="125" t="s">
        <v>211</v>
      </c>
      <c r="S836" s="126" t="s">
        <v>222</v>
      </c>
      <c r="T836" s="124" t="s">
        <v>279</v>
      </c>
      <c r="U836" s="141" t="s">
        <v>230</v>
      </c>
      <c r="V836" s="141" t="s">
        <v>231</v>
      </c>
    </row>
    <row r="837" spans="1:22" x14ac:dyDescent="0.25">
      <c r="A837" s="16" t="s">
        <v>820</v>
      </c>
      <c r="B837" s="13" t="s">
        <v>821</v>
      </c>
      <c r="C837" s="427">
        <v>7</v>
      </c>
      <c r="D837" s="4">
        <v>7.2222</v>
      </c>
      <c r="E837" s="9"/>
      <c r="F837" s="132" t="s">
        <v>289</v>
      </c>
      <c r="G837" s="133">
        <v>0</v>
      </c>
      <c r="H837" s="132" t="s">
        <v>226</v>
      </c>
      <c r="I837" s="4">
        <v>0</v>
      </c>
      <c r="J837" s="4">
        <v>0</v>
      </c>
      <c r="K837" s="133">
        <v>0</v>
      </c>
      <c r="L837" s="4">
        <v>-2</v>
      </c>
      <c r="M837" s="4">
        <v>0</v>
      </c>
      <c r="N837" s="4">
        <v>0</v>
      </c>
      <c r="O837" s="4" t="s">
        <v>822</v>
      </c>
      <c r="Q837" s="134">
        <v>8</v>
      </c>
      <c r="R837" s="47">
        <v>-2</v>
      </c>
      <c r="S837" s="135">
        <v>-0.25</v>
      </c>
      <c r="T837" s="407">
        <v>7.4722</v>
      </c>
      <c r="U837" s="795">
        <v>7.6666999999999996</v>
      </c>
      <c r="V837" s="171">
        <v>0.19449999999999967</v>
      </c>
    </row>
    <row r="838" spans="1:22" x14ac:dyDescent="0.25">
      <c r="A838" s="17" t="s">
        <v>820</v>
      </c>
      <c r="B838" s="11" t="s">
        <v>823</v>
      </c>
      <c r="C838" s="4" t="s">
        <v>269</v>
      </c>
      <c r="D838" s="131" t="s">
        <v>270</v>
      </c>
      <c r="E838" s="116" t="s">
        <v>271</v>
      </c>
      <c r="F838" s="116" t="s">
        <v>213</v>
      </c>
      <c r="G838" s="353" t="s">
        <v>312</v>
      </c>
      <c r="H838" s="185" t="s">
        <v>550</v>
      </c>
      <c r="I838" s="149" t="s">
        <v>321</v>
      </c>
      <c r="J838" s="477" t="s">
        <v>401</v>
      </c>
      <c r="K838" s="149" t="s">
        <v>233</v>
      </c>
      <c r="L838" s="206" t="s">
        <v>312</v>
      </c>
      <c r="M838" s="185" t="s">
        <v>550</v>
      </c>
      <c r="N838" s="206" t="s">
        <v>751</v>
      </c>
      <c r="O838" s="149" t="s">
        <v>321</v>
      </c>
      <c r="Q838" s="124" t="s">
        <v>221</v>
      </c>
      <c r="R838" s="125" t="s">
        <v>211</v>
      </c>
      <c r="S838" s="126" t="s">
        <v>222</v>
      </c>
      <c r="T838" s="124" t="s">
        <v>279</v>
      </c>
      <c r="U838" s="153" t="s">
        <v>230</v>
      </c>
      <c r="V838" s="153" t="s">
        <v>231</v>
      </c>
    </row>
    <row r="839" spans="1:22" x14ac:dyDescent="0.25">
      <c r="A839" s="17" t="s">
        <v>820</v>
      </c>
      <c r="B839" s="11" t="s">
        <v>823</v>
      </c>
      <c r="C839" s="4">
        <v>8</v>
      </c>
      <c r="D839" s="838">
        <v>8</v>
      </c>
      <c r="E839" s="9"/>
      <c r="F839" s="132" t="s">
        <v>289</v>
      </c>
      <c r="G839" s="133">
        <v>-1</v>
      </c>
      <c r="H839" s="4">
        <v>0</v>
      </c>
      <c r="I839" s="4">
        <v>0</v>
      </c>
      <c r="J839" s="4">
        <v>0</v>
      </c>
      <c r="K839" s="4">
        <v>-2</v>
      </c>
      <c r="L839" s="4">
        <v>1</v>
      </c>
      <c r="M839" s="4">
        <v>0</v>
      </c>
      <c r="N839" s="4">
        <v>1</v>
      </c>
      <c r="O839" s="4">
        <v>0</v>
      </c>
      <c r="Q839" s="134">
        <v>8</v>
      </c>
      <c r="R839" s="47">
        <v>-1</v>
      </c>
      <c r="S839" s="135">
        <v>-0.125</v>
      </c>
      <c r="T839" s="136">
        <v>8.125</v>
      </c>
      <c r="U839" s="354">
        <v>8.125</v>
      </c>
      <c r="V839" s="171">
        <v>0</v>
      </c>
    </row>
    <row r="840" spans="1:22" x14ac:dyDescent="0.25">
      <c r="A840" s="17" t="s">
        <v>820</v>
      </c>
      <c r="B840" s="11" t="s">
        <v>824</v>
      </c>
      <c r="C840" s="4" t="s">
        <v>269</v>
      </c>
      <c r="D840" s="131" t="s">
        <v>270</v>
      </c>
      <c r="E840" s="116" t="s">
        <v>271</v>
      </c>
      <c r="F840" s="116" t="s">
        <v>213</v>
      </c>
      <c r="G840" s="279" t="s">
        <v>174</v>
      </c>
      <c r="H840" s="231" t="s">
        <v>312</v>
      </c>
      <c r="I840" s="288" t="s">
        <v>291</v>
      </c>
      <c r="J840" s="246" t="s">
        <v>422</v>
      </c>
      <c r="K840" s="279" t="s">
        <v>174</v>
      </c>
      <c r="L840" s="174" t="s">
        <v>422</v>
      </c>
      <c r="M840" s="240" t="s">
        <v>291</v>
      </c>
      <c r="N840" s="442" t="s">
        <v>312</v>
      </c>
      <c r="Q840" s="124" t="s">
        <v>221</v>
      </c>
      <c r="R840" s="125" t="s">
        <v>211</v>
      </c>
      <c r="S840" s="126" t="s">
        <v>222</v>
      </c>
      <c r="T840" s="124" t="s">
        <v>279</v>
      </c>
      <c r="U840" s="153" t="s">
        <v>230</v>
      </c>
      <c r="V840" s="153" t="s">
        <v>231</v>
      </c>
    </row>
    <row r="841" spans="1:22" x14ac:dyDescent="0.25">
      <c r="A841" s="17" t="s">
        <v>820</v>
      </c>
      <c r="B841" s="11" t="s">
        <v>824</v>
      </c>
      <c r="C841" s="4">
        <v>8</v>
      </c>
      <c r="D841" s="183">
        <v>8.125</v>
      </c>
      <c r="E841" s="4"/>
      <c r="F841" s="132" t="s">
        <v>226</v>
      </c>
      <c r="G841" s="4">
        <v>-1</v>
      </c>
      <c r="H841" s="4">
        <v>1</v>
      </c>
      <c r="I841" s="133">
        <v>1</v>
      </c>
      <c r="J841" s="4">
        <v>1</v>
      </c>
      <c r="K841" s="4">
        <v>-1</v>
      </c>
      <c r="L841" s="4">
        <v>-1</v>
      </c>
      <c r="M841" s="4">
        <v>1</v>
      </c>
      <c r="N841" s="133">
        <v>-1</v>
      </c>
      <c r="Q841" s="134">
        <v>7</v>
      </c>
      <c r="R841" s="47">
        <v>0</v>
      </c>
      <c r="S841" s="135">
        <v>0</v>
      </c>
      <c r="T841" s="136">
        <v>8.125</v>
      </c>
      <c r="U841" s="354">
        <v>8.125</v>
      </c>
      <c r="V841" s="171">
        <v>0</v>
      </c>
    </row>
    <row r="842" spans="1:22" x14ac:dyDescent="0.25">
      <c r="A842" s="19" t="s">
        <v>44</v>
      </c>
      <c r="B842" s="13" t="s">
        <v>45</v>
      </c>
      <c r="C842" s="4" t="s">
        <v>269</v>
      </c>
      <c r="D842" s="131" t="s">
        <v>270</v>
      </c>
      <c r="E842" s="116" t="s">
        <v>271</v>
      </c>
      <c r="F842" s="116" t="s">
        <v>213</v>
      </c>
      <c r="G842" s="246" t="s">
        <v>137</v>
      </c>
      <c r="H842" s="189" t="s">
        <v>248</v>
      </c>
      <c r="I842" s="246" t="s">
        <v>136</v>
      </c>
      <c r="J842" s="177" t="s">
        <v>249</v>
      </c>
      <c r="K842" s="295" t="s">
        <v>143</v>
      </c>
      <c r="L842" s="243" t="s">
        <v>387</v>
      </c>
      <c r="M842" s="240" t="s">
        <v>327</v>
      </c>
      <c r="N842" s="355" t="s">
        <v>138</v>
      </c>
      <c r="O842" s="179" t="s">
        <v>136</v>
      </c>
      <c r="P842" s="178" t="s">
        <v>220</v>
      </c>
      <c r="Q842" s="124" t="s">
        <v>221</v>
      </c>
      <c r="R842" s="125" t="s">
        <v>211</v>
      </c>
      <c r="S842" s="126" t="s">
        <v>222</v>
      </c>
      <c r="T842" s="124" t="s">
        <v>279</v>
      </c>
      <c r="U842" s="153"/>
      <c r="V842" s="153"/>
    </row>
    <row r="843" spans="1:22" x14ac:dyDescent="0.25">
      <c r="A843" s="19" t="s">
        <v>44</v>
      </c>
      <c r="B843" s="13" t="s">
        <v>45</v>
      </c>
      <c r="C843" s="4">
        <v>8</v>
      </c>
      <c r="D843" s="4"/>
      <c r="E843" s="4"/>
      <c r="F843" s="187" t="s">
        <v>250</v>
      </c>
      <c r="G843" s="4">
        <v>2</v>
      </c>
      <c r="H843" s="4">
        <v>1</v>
      </c>
      <c r="I843" s="4">
        <v>2</v>
      </c>
      <c r="J843" s="4">
        <v>0</v>
      </c>
      <c r="K843" s="4">
        <v>1</v>
      </c>
      <c r="L843" s="47">
        <v>0</v>
      </c>
      <c r="M843" s="47">
        <v>1</v>
      </c>
      <c r="N843" s="47">
        <v>2</v>
      </c>
      <c r="O843" s="47">
        <v>-2</v>
      </c>
      <c r="P843" s="47">
        <v>0</v>
      </c>
      <c r="Q843" s="134">
        <v>10</v>
      </c>
      <c r="R843" s="47">
        <v>7</v>
      </c>
      <c r="S843" s="135">
        <f>+R843/Q843</f>
        <v>0.7</v>
      </c>
      <c r="T843" s="144">
        <f>+C843-S843</f>
        <v>7.3</v>
      </c>
      <c r="U843" s="145"/>
      <c r="V843" s="171"/>
    </row>
    <row r="844" spans="1:22" x14ac:dyDescent="0.25">
      <c r="A844" s="19" t="s">
        <v>44</v>
      </c>
      <c r="B844" s="13" t="s">
        <v>45</v>
      </c>
      <c r="C844" s="4" t="s">
        <v>269</v>
      </c>
      <c r="D844" s="131" t="s">
        <v>270</v>
      </c>
      <c r="E844" s="116" t="s">
        <v>271</v>
      </c>
      <c r="F844" s="116" t="s">
        <v>213</v>
      </c>
      <c r="G844" s="300" t="s">
        <v>248</v>
      </c>
      <c r="H844" s="480" t="s">
        <v>143</v>
      </c>
      <c r="I844" s="179" t="s">
        <v>137</v>
      </c>
      <c r="J844" s="302" t="s">
        <v>328</v>
      </c>
      <c r="K844" s="206" t="s">
        <v>251</v>
      </c>
      <c r="L844" s="301" t="s">
        <v>138</v>
      </c>
      <c r="M844" s="246" t="s">
        <v>136</v>
      </c>
      <c r="N844" s="116" t="s">
        <v>213</v>
      </c>
      <c r="O844" s="206" t="s">
        <v>143</v>
      </c>
      <c r="P844" s="338" t="s">
        <v>268</v>
      </c>
      <c r="Q844" s="124" t="s">
        <v>221</v>
      </c>
      <c r="R844" s="125" t="s">
        <v>211</v>
      </c>
      <c r="S844" s="126" t="s">
        <v>222</v>
      </c>
      <c r="T844" s="124" t="s">
        <v>279</v>
      </c>
      <c r="U844" s="153"/>
      <c r="V844" s="153"/>
    </row>
    <row r="845" spans="1:22" x14ac:dyDescent="0.25">
      <c r="A845" s="19" t="s">
        <v>44</v>
      </c>
      <c r="B845" s="13" t="s">
        <v>45</v>
      </c>
      <c r="C845" s="47">
        <v>7</v>
      </c>
      <c r="D845" s="183">
        <f>+T843</f>
        <v>7.3</v>
      </c>
      <c r="E845" s="203">
        <v>42548</v>
      </c>
      <c r="F845" s="187" t="s">
        <v>250</v>
      </c>
      <c r="G845" s="47">
        <v>0</v>
      </c>
      <c r="H845" s="47">
        <v>0</v>
      </c>
      <c r="I845" s="47">
        <v>-1</v>
      </c>
      <c r="J845" s="47">
        <v>0</v>
      </c>
      <c r="K845" s="47">
        <v>1</v>
      </c>
      <c r="L845" s="47">
        <v>1</v>
      </c>
      <c r="M845" s="47">
        <v>0</v>
      </c>
      <c r="N845" s="187" t="s">
        <v>261</v>
      </c>
      <c r="O845" s="4">
        <v>0</v>
      </c>
      <c r="P845" s="4">
        <v>0</v>
      </c>
      <c r="Q845" s="134">
        <v>9</v>
      </c>
      <c r="R845" s="47">
        <v>1</v>
      </c>
      <c r="S845" s="135">
        <f>+R845/Q845</f>
        <v>0.1111111111111111</v>
      </c>
      <c r="T845" s="144">
        <f>+D845-S845</f>
        <v>7.1888888888888891</v>
      </c>
      <c r="U845" s="145"/>
      <c r="V845" s="171"/>
    </row>
    <row r="846" spans="1:22" x14ac:dyDescent="0.25">
      <c r="A846" s="19" t="s">
        <v>44</v>
      </c>
      <c r="B846" s="13" t="s">
        <v>45</v>
      </c>
      <c r="C846" s="4" t="s">
        <v>269</v>
      </c>
      <c r="D846" s="131" t="s">
        <v>270</v>
      </c>
      <c r="E846" s="116" t="s">
        <v>271</v>
      </c>
      <c r="F846" s="116" t="s">
        <v>213</v>
      </c>
      <c r="G846" s="481" t="s">
        <v>71</v>
      </c>
      <c r="H846" s="207" t="s">
        <v>267</v>
      </c>
      <c r="I846" s="338" t="s">
        <v>268</v>
      </c>
      <c r="J846" s="204" t="s">
        <v>372</v>
      </c>
      <c r="K846" s="149" t="s">
        <v>273</v>
      </c>
      <c r="L846" s="204" t="s">
        <v>268</v>
      </c>
      <c r="M846" s="207" t="s">
        <v>372</v>
      </c>
      <c r="N846" s="207" t="s">
        <v>117</v>
      </c>
      <c r="O846" s="206" t="s">
        <v>143</v>
      </c>
      <c r="P846" s="207" t="s">
        <v>121</v>
      </c>
      <c r="Q846" s="124" t="s">
        <v>221</v>
      </c>
      <c r="R846" s="125" t="s">
        <v>211</v>
      </c>
      <c r="S846" s="126" t="s">
        <v>222</v>
      </c>
      <c r="T846" s="124" t="s">
        <v>279</v>
      </c>
      <c r="U846" s="153"/>
      <c r="V846" s="153"/>
    </row>
    <row r="847" spans="1:22" x14ac:dyDescent="0.25">
      <c r="A847" s="19" t="s">
        <v>44</v>
      </c>
      <c r="B847" s="13" t="s">
        <v>45</v>
      </c>
      <c r="C847" s="4">
        <v>7</v>
      </c>
      <c r="D847" s="183">
        <f>+T845</f>
        <v>7.1888888888888891</v>
      </c>
      <c r="E847" s="203">
        <v>42560</v>
      </c>
      <c r="F847" s="187" t="s">
        <v>261</v>
      </c>
      <c r="G847" s="4">
        <v>0</v>
      </c>
      <c r="H847" s="4">
        <v>0</v>
      </c>
      <c r="I847" s="4">
        <v>0</v>
      </c>
      <c r="J847" s="4">
        <v>2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-1</v>
      </c>
      <c r="Q847" s="134">
        <v>10</v>
      </c>
      <c r="R847" s="47">
        <v>1</v>
      </c>
      <c r="S847" s="135">
        <f>+R847/Q847</f>
        <v>0.1</v>
      </c>
      <c r="T847" s="144">
        <f>+D847-S847</f>
        <v>7.0888888888888895</v>
      </c>
      <c r="U847" s="145"/>
      <c r="V847" s="171"/>
    </row>
    <row r="848" spans="1:22" x14ac:dyDescent="0.25">
      <c r="A848" s="19" t="s">
        <v>44</v>
      </c>
      <c r="B848" s="13" t="s">
        <v>45</v>
      </c>
      <c r="C848" s="4" t="s">
        <v>269</v>
      </c>
      <c r="D848" s="131" t="s">
        <v>270</v>
      </c>
      <c r="E848" s="116" t="s">
        <v>271</v>
      </c>
      <c r="F848" s="116" t="s">
        <v>213</v>
      </c>
      <c r="G848" s="149" t="s">
        <v>273</v>
      </c>
      <c r="H848" s="206" t="s">
        <v>143</v>
      </c>
      <c r="Q848" s="124" t="s">
        <v>221</v>
      </c>
      <c r="R848" s="125" t="s">
        <v>211</v>
      </c>
      <c r="S848" s="126" t="s">
        <v>222</v>
      </c>
      <c r="T848" s="124" t="s">
        <v>279</v>
      </c>
      <c r="U848" s="153" t="s">
        <v>230</v>
      </c>
      <c r="V848" s="153" t="s">
        <v>231</v>
      </c>
    </row>
    <row r="849" spans="1:22" x14ac:dyDescent="0.25">
      <c r="A849" s="19" t="s">
        <v>44</v>
      </c>
      <c r="B849" s="13" t="s">
        <v>45</v>
      </c>
      <c r="C849" s="186">
        <v>7</v>
      </c>
      <c r="D849" s="183">
        <f>+T847</f>
        <v>7.0888888888888895</v>
      </c>
      <c r="E849" s="203">
        <v>42562</v>
      </c>
      <c r="F849" s="184" t="s">
        <v>261</v>
      </c>
      <c r="G849" s="4">
        <v>0</v>
      </c>
      <c r="H849" s="4">
        <v>0</v>
      </c>
      <c r="Q849" s="134">
        <v>2</v>
      </c>
      <c r="R849" s="47">
        <v>0</v>
      </c>
      <c r="S849" s="135">
        <f>+R849/Q849</f>
        <v>0</v>
      </c>
      <c r="T849" s="144">
        <f>+D849-S849</f>
        <v>7.0888888888888895</v>
      </c>
      <c r="U849" s="145">
        <v>7.3</v>
      </c>
      <c r="V849" s="171">
        <f>+U849-T849</f>
        <v>0.21111111111111036</v>
      </c>
    </row>
    <row r="850" spans="1:22" x14ac:dyDescent="0.25">
      <c r="A850" s="19" t="s">
        <v>825</v>
      </c>
      <c r="B850" s="13" t="s">
        <v>637</v>
      </c>
      <c r="C850" s="4" t="s">
        <v>269</v>
      </c>
      <c r="D850" s="131" t="s">
        <v>270</v>
      </c>
      <c r="E850" s="116" t="s">
        <v>271</v>
      </c>
      <c r="F850" s="116" t="s">
        <v>213</v>
      </c>
      <c r="G850" s="221" t="s">
        <v>281</v>
      </c>
      <c r="H850" s="222" t="s">
        <v>283</v>
      </c>
      <c r="I850" s="158" t="s">
        <v>278</v>
      </c>
      <c r="J850" s="116" t="s">
        <v>213</v>
      </c>
      <c r="K850" s="503" t="s">
        <v>405</v>
      </c>
      <c r="L850" s="324" t="s">
        <v>216</v>
      </c>
      <c r="M850" s="323" t="s">
        <v>515</v>
      </c>
      <c r="N850" s="116" t="s">
        <v>213</v>
      </c>
      <c r="O850" s="211" t="s">
        <v>282</v>
      </c>
      <c r="P850" s="323" t="s">
        <v>307</v>
      </c>
      <c r="Q850" s="124" t="s">
        <v>221</v>
      </c>
      <c r="R850" s="125" t="s">
        <v>211</v>
      </c>
      <c r="S850" s="126" t="s">
        <v>222</v>
      </c>
      <c r="T850" s="124" t="s">
        <v>279</v>
      </c>
      <c r="U850" s="153"/>
      <c r="V850" s="153"/>
    </row>
    <row r="851" spans="1:22" x14ac:dyDescent="0.25">
      <c r="A851" s="19" t="s">
        <v>825</v>
      </c>
      <c r="B851" s="13" t="s">
        <v>637</v>
      </c>
      <c r="C851" s="4">
        <v>7</v>
      </c>
      <c r="D851" s="4"/>
      <c r="E851" s="9"/>
      <c r="F851" s="9" t="s">
        <v>280</v>
      </c>
      <c r="G851" s="228">
        <v>0</v>
      </c>
      <c r="H851" s="220">
        <v>1</v>
      </c>
      <c r="I851" s="220">
        <v>-1</v>
      </c>
      <c r="J851" s="132">
        <v>42308</v>
      </c>
      <c r="K851" s="47">
        <v>0</v>
      </c>
      <c r="L851" s="47">
        <v>0</v>
      </c>
      <c r="M851" s="47">
        <v>1</v>
      </c>
      <c r="N851" s="143" t="s">
        <v>354</v>
      </c>
      <c r="O851" s="4">
        <v>0</v>
      </c>
      <c r="P851" s="4">
        <v>0</v>
      </c>
      <c r="Q851" s="134">
        <v>8</v>
      </c>
      <c r="R851" s="47">
        <v>1</v>
      </c>
      <c r="S851" s="135">
        <v>0.125</v>
      </c>
      <c r="T851" s="136">
        <v>6.875</v>
      </c>
      <c r="U851" s="839"/>
      <c r="V851" s="436"/>
    </row>
    <row r="852" spans="1:22" x14ac:dyDescent="0.25">
      <c r="A852" s="19" t="s">
        <v>825</v>
      </c>
      <c r="B852" s="13" t="s">
        <v>637</v>
      </c>
      <c r="C852" s="4" t="s">
        <v>269</v>
      </c>
      <c r="D852" s="131" t="s">
        <v>270</v>
      </c>
      <c r="E852" s="116" t="s">
        <v>271</v>
      </c>
      <c r="F852" s="116" t="s">
        <v>213</v>
      </c>
      <c r="G852" s="636" t="s">
        <v>527</v>
      </c>
      <c r="H852" s="313" t="s">
        <v>217</v>
      </c>
      <c r="I852" s="211" t="s">
        <v>310</v>
      </c>
      <c r="J852" s="323" t="s">
        <v>214</v>
      </c>
      <c r="K852" s="682" t="s">
        <v>528</v>
      </c>
      <c r="L852" s="211" t="s">
        <v>310</v>
      </c>
      <c r="M852" s="323" t="s">
        <v>307</v>
      </c>
      <c r="N852" s="302" t="s">
        <v>217</v>
      </c>
      <c r="O852" s="211" t="s">
        <v>282</v>
      </c>
      <c r="P852" s="348" t="s">
        <v>527</v>
      </c>
      <c r="Q852" s="124" t="s">
        <v>221</v>
      </c>
      <c r="R852" s="125" t="s">
        <v>211</v>
      </c>
      <c r="S852" s="126" t="s">
        <v>222</v>
      </c>
      <c r="T852" s="124" t="s">
        <v>279</v>
      </c>
      <c r="U852" s="153"/>
      <c r="V852" s="153"/>
    </row>
    <row r="853" spans="1:22" x14ac:dyDescent="0.25">
      <c r="A853" s="19" t="s">
        <v>825</v>
      </c>
      <c r="B853" s="13" t="s">
        <v>637</v>
      </c>
      <c r="C853" s="4">
        <v>7</v>
      </c>
      <c r="D853" s="183">
        <v>6.875</v>
      </c>
      <c r="E853" s="128">
        <v>42374</v>
      </c>
      <c r="F853" s="143" t="s">
        <v>354</v>
      </c>
      <c r="G853" s="133">
        <v>-1</v>
      </c>
      <c r="H853" s="4">
        <v>0</v>
      </c>
      <c r="I853" s="4">
        <v>0</v>
      </c>
      <c r="J853" s="4">
        <v>0</v>
      </c>
      <c r="K853" s="4">
        <v>1</v>
      </c>
      <c r="L853" s="47">
        <v>0</v>
      </c>
      <c r="M853" s="47">
        <v>0</v>
      </c>
      <c r="N853" s="47">
        <v>-2</v>
      </c>
      <c r="O853" s="47">
        <v>0</v>
      </c>
      <c r="P853" s="47">
        <v>1</v>
      </c>
      <c r="Q853" s="134">
        <v>10</v>
      </c>
      <c r="R853" s="47">
        <v>-1</v>
      </c>
      <c r="S853" s="135">
        <v>-0.1</v>
      </c>
      <c r="T853" s="144">
        <v>6.9749999999999996</v>
      </c>
      <c r="U853" s="145"/>
      <c r="V853" s="436"/>
    </row>
    <row r="854" spans="1:22" x14ac:dyDescent="0.25">
      <c r="A854" s="19" t="s">
        <v>825</v>
      </c>
      <c r="B854" s="13" t="s">
        <v>637</v>
      </c>
      <c r="C854" s="4" t="s">
        <v>269</v>
      </c>
      <c r="D854" s="131" t="s">
        <v>270</v>
      </c>
      <c r="E854" s="116" t="s">
        <v>271</v>
      </c>
      <c r="F854" s="116" t="s">
        <v>213</v>
      </c>
      <c r="G854" s="551" t="s">
        <v>214</v>
      </c>
      <c r="H854" s="682" t="s">
        <v>528</v>
      </c>
      <c r="I854" s="131" t="s">
        <v>213</v>
      </c>
      <c r="J854" s="165" t="s">
        <v>520</v>
      </c>
      <c r="K854" s="151" t="s">
        <v>241</v>
      </c>
      <c r="L854" s="425" t="s">
        <v>234</v>
      </c>
      <c r="M854" s="137" t="s">
        <v>519</v>
      </c>
      <c r="N854" s="189" t="s">
        <v>252</v>
      </c>
      <c r="O854" s="159" t="s">
        <v>405</v>
      </c>
      <c r="P854" s="165" t="s">
        <v>520</v>
      </c>
      <c r="Q854" s="124" t="s">
        <v>221</v>
      </c>
      <c r="R854" s="125" t="s">
        <v>211</v>
      </c>
      <c r="S854" s="126" t="s">
        <v>222</v>
      </c>
      <c r="T854" s="124" t="s">
        <v>279</v>
      </c>
      <c r="U854" s="153"/>
      <c r="V854" s="153"/>
    </row>
    <row r="855" spans="1:22" x14ac:dyDescent="0.25">
      <c r="A855" s="19" t="s">
        <v>825</v>
      </c>
      <c r="B855" s="13" t="s">
        <v>637</v>
      </c>
      <c r="C855" s="47">
        <v>7</v>
      </c>
      <c r="D855" s="183">
        <v>6.9749999999999996</v>
      </c>
      <c r="E855" s="128">
        <v>42374</v>
      </c>
      <c r="F855" s="143" t="s">
        <v>354</v>
      </c>
      <c r="G855" s="840">
        <v>0</v>
      </c>
      <c r="H855" s="841">
        <v>1</v>
      </c>
      <c r="I855" s="244" t="s">
        <v>293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-1</v>
      </c>
      <c r="P855" s="4">
        <v>0</v>
      </c>
      <c r="Q855" s="134">
        <v>9</v>
      </c>
      <c r="R855" s="47">
        <v>0</v>
      </c>
      <c r="S855" s="135">
        <v>0</v>
      </c>
      <c r="T855" s="144">
        <v>6.9749999999999996</v>
      </c>
      <c r="U855" s="145"/>
      <c r="V855" s="171"/>
    </row>
    <row r="856" spans="1:22" x14ac:dyDescent="0.25">
      <c r="A856" s="842" t="s">
        <v>825</v>
      </c>
      <c r="B856" s="8" t="s">
        <v>637</v>
      </c>
      <c r="C856" s="4" t="s">
        <v>269</v>
      </c>
      <c r="D856" s="131" t="s">
        <v>270</v>
      </c>
      <c r="E856" s="116" t="s">
        <v>271</v>
      </c>
      <c r="F856" s="116" t="s">
        <v>213</v>
      </c>
      <c r="G856" s="843" t="s">
        <v>234</v>
      </c>
      <c r="H856" s="137" t="s">
        <v>405</v>
      </c>
      <c r="I856" s="137" t="s">
        <v>519</v>
      </c>
      <c r="J856" s="189" t="s">
        <v>252</v>
      </c>
      <c r="Q856" s="124" t="s">
        <v>221</v>
      </c>
      <c r="R856" s="125" t="s">
        <v>211</v>
      </c>
      <c r="S856" s="126" t="s">
        <v>222</v>
      </c>
      <c r="T856" s="124" t="s">
        <v>279</v>
      </c>
      <c r="U856" s="153" t="s">
        <v>430</v>
      </c>
      <c r="V856" s="153" t="s">
        <v>231</v>
      </c>
    </row>
    <row r="857" spans="1:22" x14ac:dyDescent="0.25">
      <c r="A857" s="842" t="s">
        <v>825</v>
      </c>
      <c r="B857" s="8" t="s">
        <v>637</v>
      </c>
      <c r="C857" s="844">
        <v>7</v>
      </c>
      <c r="D857" s="183">
        <v>6.9749999999999996</v>
      </c>
      <c r="E857" s="203">
        <v>42464</v>
      </c>
      <c r="F857" s="244" t="s">
        <v>293</v>
      </c>
      <c r="G857" s="4">
        <v>0</v>
      </c>
      <c r="H857" s="4">
        <v>1</v>
      </c>
      <c r="I857" s="4">
        <v>0</v>
      </c>
      <c r="J857" s="4">
        <v>0</v>
      </c>
      <c r="Q857" s="134">
        <v>4</v>
      </c>
      <c r="R857" s="47">
        <v>1</v>
      </c>
      <c r="S857" s="135">
        <v>0.25</v>
      </c>
      <c r="T857" s="144">
        <v>6.7249999999999996</v>
      </c>
      <c r="U857" s="145">
        <v>6.875</v>
      </c>
      <c r="V857" s="171">
        <v>0.15000000000000036</v>
      </c>
    </row>
    <row r="858" spans="1:22" x14ac:dyDescent="0.25">
      <c r="A858" s="16" t="s">
        <v>825</v>
      </c>
      <c r="B858" s="11" t="s">
        <v>740</v>
      </c>
      <c r="C858" s="4" t="s">
        <v>269</v>
      </c>
      <c r="D858" s="131" t="s">
        <v>270</v>
      </c>
      <c r="E858" s="116" t="s">
        <v>271</v>
      </c>
      <c r="F858" s="116" t="s">
        <v>213</v>
      </c>
      <c r="G858" s="208" t="s">
        <v>67</v>
      </c>
      <c r="H858" s="233" t="s">
        <v>235</v>
      </c>
      <c r="I858" s="18" t="s">
        <v>233</v>
      </c>
      <c r="J858" s="131" t="s">
        <v>213</v>
      </c>
      <c r="K858" s="780" t="s">
        <v>241</v>
      </c>
      <c r="L858" s="533" t="s">
        <v>520</v>
      </c>
      <c r="M858" s="792" t="s">
        <v>234</v>
      </c>
      <c r="N858" s="845" t="s">
        <v>252</v>
      </c>
      <c r="O858" s="630" t="s">
        <v>519</v>
      </c>
      <c r="P858" s="140" t="s">
        <v>241</v>
      </c>
      <c r="Q858" s="124" t="s">
        <v>221</v>
      </c>
      <c r="R858" s="125" t="s">
        <v>211</v>
      </c>
      <c r="S858" s="126" t="s">
        <v>222</v>
      </c>
      <c r="T858" s="124" t="s">
        <v>279</v>
      </c>
      <c r="U858" s="153"/>
      <c r="V858" s="153"/>
    </row>
    <row r="859" spans="1:22" x14ac:dyDescent="0.25">
      <c r="A859" s="16" t="s">
        <v>825</v>
      </c>
      <c r="B859" s="11" t="s">
        <v>740</v>
      </c>
      <c r="C859" s="4">
        <v>8</v>
      </c>
      <c r="D859" s="4"/>
      <c r="E859" s="9"/>
      <c r="F859" s="132">
        <v>42308</v>
      </c>
      <c r="G859" s="273">
        <v>-1</v>
      </c>
      <c r="H859" s="47">
        <v>0</v>
      </c>
      <c r="I859" s="47">
        <v>0</v>
      </c>
      <c r="J859" s="244" t="s">
        <v>293</v>
      </c>
      <c r="K859" s="4">
        <v>-1</v>
      </c>
      <c r="L859" s="4">
        <v>-1</v>
      </c>
      <c r="M859" s="4">
        <v>0</v>
      </c>
      <c r="N859" s="4">
        <v>0</v>
      </c>
      <c r="O859" s="4">
        <v>-1</v>
      </c>
      <c r="P859" s="4">
        <v>1</v>
      </c>
      <c r="Q859" s="134">
        <v>9</v>
      </c>
      <c r="R859" s="47">
        <v>-3</v>
      </c>
      <c r="S859" s="135">
        <v>-0.33333333333333331</v>
      </c>
      <c r="T859" s="136">
        <v>8.3333333333333339</v>
      </c>
      <c r="U859" s="423"/>
      <c r="V859" s="146"/>
    </row>
    <row r="860" spans="1:22" x14ac:dyDescent="0.25">
      <c r="A860" s="846" t="s">
        <v>825</v>
      </c>
      <c r="B860" s="847" t="s">
        <v>740</v>
      </c>
      <c r="C860" s="4" t="s">
        <v>269</v>
      </c>
      <c r="D860" s="131" t="s">
        <v>270</v>
      </c>
      <c r="E860" s="116" t="s">
        <v>271</v>
      </c>
      <c r="F860" s="116" t="s">
        <v>213</v>
      </c>
      <c r="G860" s="773" t="s">
        <v>234</v>
      </c>
      <c r="H860" s="159" t="s">
        <v>519</v>
      </c>
      <c r="I860" s="189" t="s">
        <v>252</v>
      </c>
      <c r="J860" s="159" t="s">
        <v>405</v>
      </c>
      <c r="K860" s="151" t="s">
        <v>241</v>
      </c>
      <c r="Q860" s="124" t="s">
        <v>221</v>
      </c>
      <c r="R860" s="125" t="s">
        <v>211</v>
      </c>
      <c r="S860" s="126" t="s">
        <v>222</v>
      </c>
      <c r="T860" s="124" t="s">
        <v>279</v>
      </c>
      <c r="U860" s="153" t="s">
        <v>430</v>
      </c>
      <c r="V860" s="153" t="s">
        <v>231</v>
      </c>
    </row>
    <row r="861" spans="1:22" x14ac:dyDescent="0.25">
      <c r="A861" s="846" t="s">
        <v>825</v>
      </c>
      <c r="B861" s="847" t="s">
        <v>740</v>
      </c>
      <c r="C861" s="186">
        <v>8</v>
      </c>
      <c r="D861" s="183">
        <v>8.3333333333333339</v>
      </c>
      <c r="E861" s="203">
        <v>42464</v>
      </c>
      <c r="F861" s="244" t="s">
        <v>293</v>
      </c>
      <c r="G861" s="4">
        <v>0</v>
      </c>
      <c r="H861" s="4">
        <v>-1</v>
      </c>
      <c r="I861" s="4">
        <v>0</v>
      </c>
      <c r="J861" s="4">
        <v>0</v>
      </c>
      <c r="K861" s="4">
        <v>1</v>
      </c>
      <c r="Q861" s="134">
        <v>5</v>
      </c>
      <c r="R861" s="47">
        <v>0</v>
      </c>
      <c r="S861" s="135">
        <v>0</v>
      </c>
      <c r="T861" s="144">
        <v>8.3333333333333339</v>
      </c>
      <c r="U861" s="145">
        <v>8.3332999999999995</v>
      </c>
      <c r="V861" s="171">
        <v>-3.3333333334439885E-5</v>
      </c>
    </row>
    <row r="862" spans="1:22" x14ac:dyDescent="0.25">
      <c r="A862" s="21" t="s">
        <v>826</v>
      </c>
      <c r="B862" s="13" t="s">
        <v>827</v>
      </c>
      <c r="C862" s="4" t="s">
        <v>269</v>
      </c>
      <c r="D862" s="131" t="s">
        <v>270</v>
      </c>
      <c r="E862" s="116" t="s">
        <v>271</v>
      </c>
      <c r="F862" s="116" t="s">
        <v>213</v>
      </c>
      <c r="G862" s="798" t="s">
        <v>435</v>
      </c>
      <c r="H862" s="286" t="s">
        <v>333</v>
      </c>
      <c r="I862" s="573" t="s">
        <v>479</v>
      </c>
      <c r="J862" s="404" t="s">
        <v>438</v>
      </c>
      <c r="K862" s="286" t="s">
        <v>333</v>
      </c>
      <c r="L862" s="404" t="s">
        <v>438</v>
      </c>
      <c r="M862" s="396" t="s">
        <v>733</v>
      </c>
      <c r="Q862" s="124" t="s">
        <v>221</v>
      </c>
      <c r="R862" s="125" t="s">
        <v>211</v>
      </c>
      <c r="S862" s="126" t="s">
        <v>222</v>
      </c>
      <c r="T862" s="124" t="s">
        <v>279</v>
      </c>
      <c r="U862" s="141" t="s">
        <v>230</v>
      </c>
      <c r="V862" s="141" t="s">
        <v>231</v>
      </c>
    </row>
    <row r="863" spans="1:22" x14ac:dyDescent="0.25">
      <c r="A863" s="21" t="s">
        <v>826</v>
      </c>
      <c r="B863" s="13" t="s">
        <v>827</v>
      </c>
      <c r="C863" s="4">
        <v>6</v>
      </c>
      <c r="D863" s="4"/>
      <c r="E863" s="9"/>
      <c r="F863" s="132" t="s">
        <v>436</v>
      </c>
      <c r="G863" s="273">
        <v>0</v>
      </c>
      <c r="H863" s="47">
        <v>0</v>
      </c>
      <c r="I863" s="47">
        <v>1</v>
      </c>
      <c r="J863" s="47">
        <v>1</v>
      </c>
      <c r="K863" s="47">
        <v>0</v>
      </c>
      <c r="L863" s="47">
        <v>1</v>
      </c>
      <c r="M863" s="47">
        <v>1</v>
      </c>
      <c r="Q863" s="134">
        <v>7</v>
      </c>
      <c r="R863" s="47">
        <v>4</v>
      </c>
      <c r="S863" s="135">
        <v>0.5714285714285714</v>
      </c>
      <c r="T863" s="497">
        <v>5.4285714285714288</v>
      </c>
      <c r="U863" s="423">
        <v>6</v>
      </c>
      <c r="V863" s="146">
        <v>0.57142857142857117</v>
      </c>
    </row>
    <row r="864" spans="1:22" x14ac:dyDescent="0.25">
      <c r="A864" s="20" t="s">
        <v>828</v>
      </c>
      <c r="B864" s="11" t="s">
        <v>829</v>
      </c>
      <c r="C864" s="4" t="s">
        <v>269</v>
      </c>
      <c r="D864" s="131" t="s">
        <v>270</v>
      </c>
      <c r="E864" s="116" t="s">
        <v>271</v>
      </c>
      <c r="F864" s="116" t="s">
        <v>213</v>
      </c>
      <c r="G864" s="848" t="s">
        <v>656</v>
      </c>
      <c r="H864" s="849" t="s">
        <v>659</v>
      </c>
      <c r="I864" s="263" t="s">
        <v>705</v>
      </c>
      <c r="J864" s="116" t="s">
        <v>213</v>
      </c>
      <c r="K864" s="159" t="s">
        <v>240</v>
      </c>
      <c r="L864" s="191" t="s">
        <v>140</v>
      </c>
      <c r="M864" s="166" t="s">
        <v>118</v>
      </c>
      <c r="N864" s="440" t="s">
        <v>275</v>
      </c>
      <c r="O864" s="315" t="s">
        <v>217</v>
      </c>
      <c r="P864" s="850" t="s">
        <v>310</v>
      </c>
      <c r="Q864" s="124" t="s">
        <v>221</v>
      </c>
      <c r="R864" s="125" t="s">
        <v>211</v>
      </c>
      <c r="S864" s="126" t="s">
        <v>222</v>
      </c>
      <c r="T864" s="124" t="s">
        <v>279</v>
      </c>
      <c r="U864" s="153" t="s">
        <v>230</v>
      </c>
      <c r="V864" s="153" t="s">
        <v>231</v>
      </c>
    </row>
    <row r="865" spans="1:22" x14ac:dyDescent="0.25">
      <c r="A865" s="20" t="s">
        <v>828</v>
      </c>
      <c r="B865" s="11" t="s">
        <v>829</v>
      </c>
      <c r="C865" s="4">
        <v>8</v>
      </c>
      <c r="D865" s="4"/>
      <c r="E865" s="9"/>
      <c r="F865" s="143">
        <v>42056</v>
      </c>
      <c r="G865" s="129">
        <v>2</v>
      </c>
      <c r="H865" s="130">
        <v>2</v>
      </c>
      <c r="I865" s="130">
        <v>-1</v>
      </c>
      <c r="J865" s="143">
        <v>42271</v>
      </c>
      <c r="K865" s="47">
        <v>-1</v>
      </c>
      <c r="L865" s="47">
        <v>-1</v>
      </c>
      <c r="M865" s="47">
        <v>0</v>
      </c>
      <c r="N865" s="840">
        <v>0</v>
      </c>
      <c r="O865" s="841">
        <v>-1</v>
      </c>
      <c r="P865" s="841">
        <v>-1</v>
      </c>
      <c r="Q865" s="134">
        <v>8</v>
      </c>
      <c r="R865" s="47">
        <v>-1</v>
      </c>
      <c r="S865" s="135">
        <v>-0.125</v>
      </c>
      <c r="T865" s="136">
        <v>8.125</v>
      </c>
      <c r="U865" s="831"/>
      <c r="V865" s="283"/>
    </row>
    <row r="866" spans="1:22" x14ac:dyDescent="0.25">
      <c r="A866" s="20" t="s">
        <v>828</v>
      </c>
      <c r="B866" s="11" t="s">
        <v>829</v>
      </c>
      <c r="C866" s="4" t="s">
        <v>269</v>
      </c>
      <c r="D866" s="131" t="s">
        <v>270</v>
      </c>
      <c r="E866" s="116" t="s">
        <v>271</v>
      </c>
      <c r="F866" s="116" t="s">
        <v>213</v>
      </c>
      <c r="G866" s="512" t="s">
        <v>275</v>
      </c>
      <c r="H866" s="503" t="s">
        <v>309</v>
      </c>
      <c r="I866" s="323" t="s">
        <v>682</v>
      </c>
      <c r="J866" s="116" t="s">
        <v>213</v>
      </c>
      <c r="K866" s="242" t="s">
        <v>327</v>
      </c>
      <c r="L866" s="240" t="s">
        <v>361</v>
      </c>
      <c r="M866" s="242" t="s">
        <v>292</v>
      </c>
      <c r="N866" s="355" t="s">
        <v>673</v>
      </c>
      <c r="O866" s="116" t="s">
        <v>213</v>
      </c>
      <c r="P866" s="242" t="s">
        <v>245</v>
      </c>
      <c r="Q866" s="124" t="s">
        <v>221</v>
      </c>
      <c r="R866" s="125" t="s">
        <v>211</v>
      </c>
      <c r="S866" s="126" t="s">
        <v>222</v>
      </c>
      <c r="T866" s="124" t="s">
        <v>279</v>
      </c>
      <c r="U866" s="153"/>
      <c r="V866" s="153"/>
    </row>
    <row r="867" spans="1:22" x14ac:dyDescent="0.25">
      <c r="A867" s="20" t="s">
        <v>828</v>
      </c>
      <c r="B867" s="11" t="s">
        <v>829</v>
      </c>
      <c r="C867" s="47">
        <v>8</v>
      </c>
      <c r="D867" s="183">
        <v>8.125</v>
      </c>
      <c r="E867" s="9"/>
      <c r="F867" s="132" t="s">
        <v>398</v>
      </c>
      <c r="G867" s="840">
        <v>0</v>
      </c>
      <c r="H867" s="841">
        <v>-1</v>
      </c>
      <c r="I867" s="841">
        <v>0</v>
      </c>
      <c r="J867" s="116" t="s">
        <v>561</v>
      </c>
      <c r="K867" s="4">
        <v>0</v>
      </c>
      <c r="L867" s="4">
        <v>1</v>
      </c>
      <c r="M867" s="4">
        <v>0</v>
      </c>
      <c r="N867" s="4">
        <v>0</v>
      </c>
      <c r="O867" s="132">
        <v>42406</v>
      </c>
      <c r="P867" s="47">
        <v>0</v>
      </c>
      <c r="Q867" s="134">
        <v>8</v>
      </c>
      <c r="R867" s="47">
        <v>0</v>
      </c>
      <c r="S867" s="135">
        <v>0</v>
      </c>
      <c r="T867" s="156">
        <v>8.125</v>
      </c>
      <c r="U867" s="145"/>
      <c r="V867" s="171"/>
    </row>
    <row r="868" spans="1:22" x14ac:dyDescent="0.25">
      <c r="A868" s="20" t="s">
        <v>828</v>
      </c>
      <c r="B868" s="11" t="s">
        <v>829</v>
      </c>
      <c r="C868" s="4" t="s">
        <v>269</v>
      </c>
      <c r="D868" s="131" t="s">
        <v>270</v>
      </c>
      <c r="E868" s="116" t="s">
        <v>271</v>
      </c>
      <c r="F868" s="116" t="s">
        <v>213</v>
      </c>
      <c r="G868" s="242" t="s">
        <v>318</v>
      </c>
      <c r="H868" s="174" t="s">
        <v>122</v>
      </c>
      <c r="I868" s="174" t="s">
        <v>136</v>
      </c>
      <c r="J868" s="242" t="s">
        <v>277</v>
      </c>
      <c r="K868" s="116" t="s">
        <v>213</v>
      </c>
      <c r="L868" s="174" t="s">
        <v>422</v>
      </c>
      <c r="M868" s="434" t="s">
        <v>421</v>
      </c>
      <c r="N868" s="785" t="s">
        <v>174</v>
      </c>
      <c r="O868" s="223" t="s">
        <v>312</v>
      </c>
      <c r="P868" s="434" t="s">
        <v>421</v>
      </c>
      <c r="Q868" s="124" t="s">
        <v>221</v>
      </c>
      <c r="R868" s="125" t="s">
        <v>211</v>
      </c>
      <c r="S868" s="126" t="s">
        <v>222</v>
      </c>
      <c r="T868" s="124" t="s">
        <v>279</v>
      </c>
      <c r="U868" s="153" t="s">
        <v>230</v>
      </c>
      <c r="V868" s="153" t="s">
        <v>231</v>
      </c>
    </row>
    <row r="869" spans="1:22" x14ac:dyDescent="0.25">
      <c r="A869" s="20" t="s">
        <v>828</v>
      </c>
      <c r="B869" s="11" t="s">
        <v>829</v>
      </c>
      <c r="C869" s="4">
        <v>8</v>
      </c>
      <c r="D869" s="142">
        <v>8.125</v>
      </c>
      <c r="E869" s="9"/>
      <c r="F869" s="132">
        <v>42406</v>
      </c>
      <c r="G869" s="47">
        <v>0</v>
      </c>
      <c r="H869" s="47">
        <v>0</v>
      </c>
      <c r="I869" s="47">
        <v>-1</v>
      </c>
      <c r="J869" s="47">
        <v>-2</v>
      </c>
      <c r="K869" s="132" t="s">
        <v>226</v>
      </c>
      <c r="L869" s="4">
        <v>-1</v>
      </c>
      <c r="M869" s="4">
        <v>-1</v>
      </c>
      <c r="N869" s="133">
        <v>-1</v>
      </c>
      <c r="O869" s="4">
        <v>-1</v>
      </c>
      <c r="P869" s="4">
        <v>-1</v>
      </c>
      <c r="Q869" s="134">
        <v>8</v>
      </c>
      <c r="R869" s="47">
        <v>-8</v>
      </c>
      <c r="S869" s="135">
        <v>-1</v>
      </c>
      <c r="T869" s="156">
        <v>9.125</v>
      </c>
      <c r="U869" s="145">
        <v>8.125</v>
      </c>
      <c r="V869" s="171">
        <v>-1</v>
      </c>
    </row>
    <row r="870" spans="1:22" x14ac:dyDescent="0.25">
      <c r="A870" s="20" t="s">
        <v>828</v>
      </c>
      <c r="B870" s="11" t="s">
        <v>829</v>
      </c>
      <c r="C870" s="4" t="s">
        <v>269</v>
      </c>
      <c r="D870" s="131" t="s">
        <v>270</v>
      </c>
      <c r="E870" s="116" t="s">
        <v>271</v>
      </c>
      <c r="F870" s="116" t="s">
        <v>213</v>
      </c>
      <c r="G870" s="174" t="s">
        <v>422</v>
      </c>
      <c r="H870" s="47"/>
      <c r="I870" s="47"/>
      <c r="J870" s="47"/>
      <c r="K870" s="132"/>
      <c r="L870" s="4"/>
      <c r="M870" s="4"/>
      <c r="N870" s="133"/>
      <c r="O870" s="4"/>
      <c r="P870" s="197"/>
      <c r="Q870" s="134"/>
      <c r="R870" s="47"/>
      <c r="S870" s="135"/>
      <c r="T870" s="156"/>
      <c r="U870" s="145"/>
      <c r="V870" s="171"/>
    </row>
    <row r="871" spans="1:22" x14ac:dyDescent="0.25">
      <c r="A871" s="20" t="s">
        <v>828</v>
      </c>
      <c r="B871" s="11" t="s">
        <v>829</v>
      </c>
      <c r="C871" s="186">
        <v>9</v>
      </c>
      <c r="D871" s="183">
        <v>9.125</v>
      </c>
      <c r="E871" s="203">
        <v>42450</v>
      </c>
      <c r="F871" s="132" t="s">
        <v>226</v>
      </c>
      <c r="G871" s="4">
        <v>-1</v>
      </c>
      <c r="H871" s="47"/>
      <c r="I871" s="47"/>
      <c r="J871" s="47"/>
      <c r="K871" s="132"/>
      <c r="L871" s="4"/>
      <c r="M871" s="4"/>
      <c r="N871" s="133"/>
      <c r="O871" s="4"/>
      <c r="P871" s="197"/>
      <c r="Q871" s="134"/>
      <c r="R871" s="47"/>
      <c r="S871" s="135"/>
      <c r="T871" s="156"/>
      <c r="U871" s="145"/>
      <c r="V871" s="171"/>
    </row>
    <row r="872" spans="1:22" x14ac:dyDescent="0.25">
      <c r="A872" s="17" t="s">
        <v>46</v>
      </c>
      <c r="B872" s="13" t="s">
        <v>47</v>
      </c>
      <c r="C872" s="4" t="s">
        <v>269</v>
      </c>
      <c r="D872" s="131" t="s">
        <v>270</v>
      </c>
      <c r="E872" s="116" t="s">
        <v>271</v>
      </c>
      <c r="F872" s="116" t="s">
        <v>213</v>
      </c>
      <c r="G872" s="223" t="s">
        <v>119</v>
      </c>
      <c r="H872" s="457" t="s">
        <v>273</v>
      </c>
      <c r="I872" s="364" t="s">
        <v>294</v>
      </c>
      <c r="J872" s="240" t="s">
        <v>463</v>
      </c>
      <c r="K872" s="246" t="s">
        <v>245</v>
      </c>
      <c r="L872" s="332" t="s">
        <v>116</v>
      </c>
      <c r="M872" s="223" t="s">
        <v>119</v>
      </c>
      <c r="N872" s="232" t="s">
        <v>403</v>
      </c>
      <c r="O872" s="246" t="s">
        <v>245</v>
      </c>
      <c r="P872" s="457" t="s">
        <v>273</v>
      </c>
      <c r="Q872" s="124" t="s">
        <v>221</v>
      </c>
      <c r="R872" s="125" t="s">
        <v>211</v>
      </c>
      <c r="S872" s="126" t="s">
        <v>222</v>
      </c>
      <c r="T872" s="124" t="s">
        <v>279</v>
      </c>
      <c r="U872" s="141"/>
      <c r="V872" s="141"/>
    </row>
    <row r="873" spans="1:22" x14ac:dyDescent="0.25">
      <c r="A873" s="17" t="s">
        <v>46</v>
      </c>
      <c r="B873" s="13" t="s">
        <v>47</v>
      </c>
      <c r="C873" s="4">
        <v>6</v>
      </c>
      <c r="D873" s="4"/>
      <c r="E873" s="4"/>
      <c r="F873" s="187" t="s">
        <v>464</v>
      </c>
      <c r="G873" s="4">
        <v>-1</v>
      </c>
      <c r="H873" s="4">
        <v>1</v>
      </c>
      <c r="I873" s="4">
        <v>0</v>
      </c>
      <c r="J873" s="4">
        <v>0</v>
      </c>
      <c r="K873" s="4">
        <v>0</v>
      </c>
      <c r="L873" s="4">
        <v>0</v>
      </c>
      <c r="M873" s="4">
        <v>-1</v>
      </c>
      <c r="N873" s="4">
        <v>1</v>
      </c>
      <c r="O873" s="4">
        <v>0</v>
      </c>
      <c r="P873" s="4">
        <v>1</v>
      </c>
      <c r="Q873" s="169">
        <v>10</v>
      </c>
      <c r="R873" s="47">
        <v>1</v>
      </c>
      <c r="S873" s="135">
        <f>+R873/Q873</f>
        <v>0.1</v>
      </c>
      <c r="T873" s="136">
        <f>+C873-S873</f>
        <v>5.9</v>
      </c>
      <c r="U873" s="170"/>
      <c r="V873" s="146"/>
    </row>
    <row r="874" spans="1:22" x14ac:dyDescent="0.25">
      <c r="A874" s="17" t="s">
        <v>46</v>
      </c>
      <c r="B874" s="13" t="s">
        <v>47</v>
      </c>
      <c r="C874" s="4" t="s">
        <v>269</v>
      </c>
      <c r="D874" s="131" t="s">
        <v>270</v>
      </c>
      <c r="E874" s="116" t="s">
        <v>271</v>
      </c>
      <c r="F874" s="116" t="s">
        <v>213</v>
      </c>
      <c r="G874" s="240" t="s">
        <v>116</v>
      </c>
      <c r="H874" s="116" t="s">
        <v>295</v>
      </c>
      <c r="I874" s="478" t="s">
        <v>277</v>
      </c>
      <c r="J874" s="413" t="s">
        <v>251</v>
      </c>
      <c r="K874" s="482" t="s">
        <v>489</v>
      </c>
      <c r="L874" s="238" t="s">
        <v>119</v>
      </c>
      <c r="M874" s="238" t="s">
        <v>119</v>
      </c>
      <c r="N874" s="483" t="s">
        <v>388</v>
      </c>
      <c r="O874" s="149" t="s">
        <v>118</v>
      </c>
      <c r="P874" s="238" t="s">
        <v>364</v>
      </c>
      <c r="Q874" s="305" t="s">
        <v>221</v>
      </c>
      <c r="R874" s="7" t="s">
        <v>211</v>
      </c>
      <c r="S874" s="306" t="s">
        <v>222</v>
      </c>
      <c r="T874" s="124" t="s">
        <v>279</v>
      </c>
      <c r="U874" s="141" t="s">
        <v>230</v>
      </c>
      <c r="V874" s="141" t="s">
        <v>231</v>
      </c>
    </row>
    <row r="875" spans="1:22" x14ac:dyDescent="0.25">
      <c r="A875" s="17" t="s">
        <v>46</v>
      </c>
      <c r="B875" s="13" t="s">
        <v>47</v>
      </c>
      <c r="C875" s="186">
        <v>6</v>
      </c>
      <c r="D875" s="183">
        <f>+T873</f>
        <v>5.9</v>
      </c>
      <c r="E875" s="203">
        <v>42492</v>
      </c>
      <c r="F875" s="187" t="s">
        <v>464</v>
      </c>
      <c r="G875" s="4">
        <v>0</v>
      </c>
      <c r="H875" s="143" t="s">
        <v>330</v>
      </c>
      <c r="I875" s="4">
        <v>0</v>
      </c>
      <c r="J875" s="4">
        <v>1</v>
      </c>
      <c r="K875" s="4">
        <v>1</v>
      </c>
      <c r="L875" s="4">
        <v>-1</v>
      </c>
      <c r="M875" s="4">
        <v>-1</v>
      </c>
      <c r="N875" s="4">
        <v>1</v>
      </c>
      <c r="O875" s="4">
        <v>-1</v>
      </c>
      <c r="P875" s="4">
        <v>-1</v>
      </c>
      <c r="Q875" s="307">
        <v>9</v>
      </c>
      <c r="R875" s="45">
        <v>-1</v>
      </c>
      <c r="S875" s="308">
        <f>+R875/Q875</f>
        <v>-0.1111111111111111</v>
      </c>
      <c r="T875" s="416">
        <f>+D875-S875</f>
        <v>6.0111111111111111</v>
      </c>
      <c r="U875" s="170">
        <v>5.9</v>
      </c>
      <c r="V875" s="171">
        <f>+U875-T875</f>
        <v>-0.11111111111111072</v>
      </c>
    </row>
    <row r="876" spans="1:22" x14ac:dyDescent="0.25">
      <c r="A876" s="19" t="s">
        <v>830</v>
      </c>
      <c r="B876" s="11" t="s">
        <v>831</v>
      </c>
      <c r="C876" s="4" t="s">
        <v>269</v>
      </c>
      <c r="D876" s="131" t="s">
        <v>270</v>
      </c>
      <c r="E876" s="116" t="s">
        <v>271</v>
      </c>
      <c r="F876" s="116" t="s">
        <v>213</v>
      </c>
      <c r="G876" s="189" t="s">
        <v>259</v>
      </c>
      <c r="H876" s="151" t="s">
        <v>70</v>
      </c>
      <c r="I876" s="138" t="s">
        <v>229</v>
      </c>
      <c r="J876" s="131" t="s">
        <v>213</v>
      </c>
      <c r="K876" s="138" t="s">
        <v>241</v>
      </c>
      <c r="L876" s="138" t="s">
        <v>67</v>
      </c>
      <c r="M876" s="158" t="s">
        <v>242</v>
      </c>
      <c r="N876" s="166" t="s">
        <v>538</v>
      </c>
      <c r="O876" s="159" t="s">
        <v>244</v>
      </c>
      <c r="Q876" s="124" t="s">
        <v>221</v>
      </c>
      <c r="R876" s="125" t="s">
        <v>211</v>
      </c>
      <c r="S876" s="126" t="s">
        <v>222</v>
      </c>
      <c r="T876" s="124" t="s">
        <v>279</v>
      </c>
      <c r="U876" s="141" t="s">
        <v>230</v>
      </c>
      <c r="V876" s="141" t="s">
        <v>231</v>
      </c>
    </row>
    <row r="877" spans="1:22" x14ac:dyDescent="0.25">
      <c r="A877" s="19" t="s">
        <v>830</v>
      </c>
      <c r="B877" s="11" t="s">
        <v>831</v>
      </c>
      <c r="C877" s="4">
        <v>9</v>
      </c>
      <c r="D877" s="9"/>
      <c r="E877" s="9"/>
      <c r="F877" s="132">
        <v>42420</v>
      </c>
      <c r="G877" s="4">
        <v>1</v>
      </c>
      <c r="H877" s="4">
        <v>1</v>
      </c>
      <c r="I877" s="4">
        <v>0</v>
      </c>
      <c r="J877" s="132">
        <v>42476</v>
      </c>
      <c r="K877" s="4">
        <v>0</v>
      </c>
      <c r="L877" s="4">
        <v>-1</v>
      </c>
      <c r="M877" s="4">
        <v>-1</v>
      </c>
      <c r="N877" s="4">
        <v>0</v>
      </c>
      <c r="O877" s="4">
        <v>-2</v>
      </c>
      <c r="Q877" s="169">
        <v>8</v>
      </c>
      <c r="R877" s="47">
        <v>-2</v>
      </c>
      <c r="S877" s="135">
        <f>+R877/Q877</f>
        <v>-0.25</v>
      </c>
      <c r="T877" s="136">
        <f>+C877-S877</f>
        <v>9.25</v>
      </c>
      <c r="U877" s="671">
        <v>9</v>
      </c>
      <c r="V877" s="146">
        <f>+U877-T877</f>
        <v>-0.25</v>
      </c>
    </row>
    <row r="878" spans="1:22" x14ac:dyDescent="0.25">
      <c r="A878" s="19" t="s">
        <v>830</v>
      </c>
      <c r="B878" s="11" t="s">
        <v>831</v>
      </c>
      <c r="C878" s="4" t="s">
        <v>269</v>
      </c>
      <c r="D878" s="131" t="s">
        <v>270</v>
      </c>
      <c r="E878" s="116" t="s">
        <v>271</v>
      </c>
      <c r="F878" s="116" t="s">
        <v>213</v>
      </c>
      <c r="G878" s="133"/>
      <c r="H878" s="4"/>
      <c r="I878" s="4"/>
      <c r="J878" s="132"/>
      <c r="K878" s="4"/>
      <c r="L878" s="4"/>
      <c r="M878" s="4"/>
      <c r="N878" s="4"/>
      <c r="O878" s="4"/>
      <c r="Q878" s="169"/>
      <c r="R878" s="47"/>
      <c r="S878" s="135"/>
      <c r="T878" s="497"/>
      <c r="U878" s="671"/>
      <c r="V878" s="146"/>
    </row>
    <row r="879" spans="1:22" x14ac:dyDescent="0.25">
      <c r="A879" s="19" t="s">
        <v>830</v>
      </c>
      <c r="B879" s="11" t="s">
        <v>831</v>
      </c>
      <c r="C879" s="186">
        <v>9</v>
      </c>
      <c r="D879" s="142">
        <f>+T877</f>
        <v>9.25</v>
      </c>
      <c r="E879" s="132">
        <v>42476</v>
      </c>
      <c r="F879" s="132"/>
      <c r="G879" s="133"/>
      <c r="H879" s="4"/>
      <c r="I879" s="4"/>
      <c r="J879" s="132"/>
      <c r="K879" s="4"/>
      <c r="L879" s="4"/>
      <c r="M879" s="4"/>
      <c r="N879" s="4"/>
      <c r="O879" s="4"/>
      <c r="Q879" s="169"/>
      <c r="R879" s="47"/>
      <c r="S879" s="135"/>
      <c r="T879" s="497"/>
      <c r="U879" s="671"/>
      <c r="V879" s="146"/>
    </row>
    <row r="880" spans="1:22" x14ac:dyDescent="0.25">
      <c r="A880" s="19" t="s">
        <v>832</v>
      </c>
      <c r="B880" s="13" t="s">
        <v>746</v>
      </c>
      <c r="C880" s="4" t="s">
        <v>269</v>
      </c>
      <c r="D880" s="131" t="s">
        <v>270</v>
      </c>
      <c r="E880" s="116" t="s">
        <v>271</v>
      </c>
      <c r="F880" s="116" t="s">
        <v>213</v>
      </c>
      <c r="G880" s="663" t="s">
        <v>118</v>
      </c>
      <c r="H880" s="158" t="s">
        <v>234</v>
      </c>
      <c r="I880" s="258" t="s">
        <v>137</v>
      </c>
      <c r="J880" s="271" t="s">
        <v>282</v>
      </c>
      <c r="K880" s="271" t="s">
        <v>278</v>
      </c>
      <c r="L880" s="258" t="s">
        <v>122</v>
      </c>
      <c r="M880" s="116" t="s">
        <v>213</v>
      </c>
      <c r="N880" s="204" t="s">
        <v>380</v>
      </c>
      <c r="O880" s="208" t="s">
        <v>382</v>
      </c>
      <c r="P880" s="239" t="s">
        <v>384</v>
      </c>
      <c r="Q880" s="124" t="s">
        <v>221</v>
      </c>
      <c r="R880" s="125" t="s">
        <v>211</v>
      </c>
      <c r="S880" s="126" t="s">
        <v>222</v>
      </c>
      <c r="T880" s="124" t="s">
        <v>279</v>
      </c>
      <c r="U880" s="26"/>
      <c r="V880" s="26"/>
    </row>
    <row r="881" spans="1:22" x14ac:dyDescent="0.25">
      <c r="A881" s="19" t="s">
        <v>832</v>
      </c>
      <c r="B881" s="13" t="s">
        <v>746</v>
      </c>
      <c r="C881" s="4">
        <v>7</v>
      </c>
      <c r="D881" s="4"/>
      <c r="E881" s="9"/>
      <c r="F881" s="9" t="s">
        <v>280</v>
      </c>
      <c r="G881" s="228">
        <v>0</v>
      </c>
      <c r="H881" s="220">
        <v>-1</v>
      </c>
      <c r="I881" s="220">
        <v>-1</v>
      </c>
      <c r="J881" s="220">
        <v>0</v>
      </c>
      <c r="K881" s="220">
        <v>0</v>
      </c>
      <c r="L881" s="220">
        <v>-1</v>
      </c>
      <c r="M881" s="132" t="s">
        <v>351</v>
      </c>
      <c r="N881" s="4">
        <v>0</v>
      </c>
      <c r="O881" s="4">
        <v>-1</v>
      </c>
      <c r="P881" s="4">
        <v>0</v>
      </c>
      <c r="Q881" s="134">
        <v>9</v>
      </c>
      <c r="R881" s="47">
        <v>-4</v>
      </c>
      <c r="S881" s="135">
        <v>-0.44444444444444442</v>
      </c>
      <c r="T881" s="136">
        <v>7.4444444444444446</v>
      </c>
      <c r="U881" s="26"/>
      <c r="V881" s="26"/>
    </row>
    <row r="882" spans="1:22" x14ac:dyDescent="0.25">
      <c r="A882" s="19" t="s">
        <v>832</v>
      </c>
      <c r="B882" s="13" t="s">
        <v>746</v>
      </c>
      <c r="C882" s="4" t="s">
        <v>269</v>
      </c>
      <c r="D882" s="131" t="s">
        <v>270</v>
      </c>
      <c r="E882" s="116" t="s">
        <v>271</v>
      </c>
      <c r="F882" s="116" t="s">
        <v>213</v>
      </c>
      <c r="G882" s="237" t="s">
        <v>379</v>
      </c>
      <c r="H882" s="207" t="s">
        <v>381</v>
      </c>
      <c r="I882" s="149" t="s">
        <v>383</v>
      </c>
      <c r="J882" s="503" t="s">
        <v>462</v>
      </c>
      <c r="K882" s="324" t="s">
        <v>382</v>
      </c>
      <c r="L882" s="19" t="s">
        <v>380</v>
      </c>
      <c r="M882" s="267" t="s">
        <v>341</v>
      </c>
      <c r="N882" s="116" t="s">
        <v>213</v>
      </c>
      <c r="O882" s="302" t="s">
        <v>217</v>
      </c>
      <c r="P882" s="211" t="s">
        <v>310</v>
      </c>
      <c r="Q882" s="124" t="s">
        <v>221</v>
      </c>
      <c r="R882" s="125" t="s">
        <v>211</v>
      </c>
      <c r="S882" s="126" t="s">
        <v>222</v>
      </c>
      <c r="T882" s="124" t="s">
        <v>279</v>
      </c>
      <c r="U882" s="153"/>
      <c r="V882" s="153"/>
    </row>
    <row r="883" spans="1:22" x14ac:dyDescent="0.25">
      <c r="A883" s="19" t="s">
        <v>832</v>
      </c>
      <c r="B883" s="13" t="s">
        <v>746</v>
      </c>
      <c r="C883" s="47">
        <v>7</v>
      </c>
      <c r="D883" s="183">
        <v>7.4444444444444446</v>
      </c>
      <c r="E883" s="287">
        <v>42226</v>
      </c>
      <c r="F883" s="132" t="s">
        <v>351</v>
      </c>
      <c r="G883" s="133">
        <v>-2</v>
      </c>
      <c r="H883" s="4">
        <v>-1</v>
      </c>
      <c r="I883" s="4">
        <v>-2</v>
      </c>
      <c r="J883" s="4">
        <v>-1</v>
      </c>
      <c r="K883" s="4">
        <v>1</v>
      </c>
      <c r="L883" s="4">
        <v>0</v>
      </c>
      <c r="M883" s="4">
        <v>-1</v>
      </c>
      <c r="N883" s="143" t="s">
        <v>354</v>
      </c>
      <c r="O883" s="4">
        <v>-2</v>
      </c>
      <c r="P883" s="4">
        <v>0</v>
      </c>
      <c r="Q883" s="134">
        <v>9</v>
      </c>
      <c r="R883" s="47">
        <v>-8</v>
      </c>
      <c r="S883" s="135">
        <v>-0.88888888888888884</v>
      </c>
      <c r="T883" s="156">
        <v>8.3333333333333339</v>
      </c>
      <c r="U883" s="394"/>
      <c r="V883" s="283"/>
    </row>
    <row r="884" spans="1:22" x14ac:dyDescent="0.25">
      <c r="A884" s="19" t="s">
        <v>832</v>
      </c>
      <c r="B884" s="13" t="s">
        <v>746</v>
      </c>
      <c r="C884" s="4" t="s">
        <v>269</v>
      </c>
      <c r="D884" s="131" t="s">
        <v>270</v>
      </c>
      <c r="E884" s="116" t="s">
        <v>271</v>
      </c>
      <c r="F884" s="116" t="s">
        <v>213</v>
      </c>
      <c r="G884" s="851" t="s">
        <v>234</v>
      </c>
      <c r="H884" s="682" t="s">
        <v>528</v>
      </c>
      <c r="I884" s="323" t="s">
        <v>214</v>
      </c>
      <c r="J884" s="323" t="s">
        <v>307</v>
      </c>
      <c r="K884" s="120" t="s">
        <v>282</v>
      </c>
      <c r="L884" s="323" t="s">
        <v>307</v>
      </c>
      <c r="M884" s="313" t="s">
        <v>217</v>
      </c>
      <c r="N884" s="211" t="s">
        <v>282</v>
      </c>
      <c r="O884" s="211" t="s">
        <v>310</v>
      </c>
      <c r="P884" s="517" t="s">
        <v>234</v>
      </c>
      <c r="Q884" s="124" t="s">
        <v>221</v>
      </c>
      <c r="R884" s="125" t="s">
        <v>211</v>
      </c>
      <c r="S884" s="126" t="s">
        <v>222</v>
      </c>
      <c r="T884" s="124" t="s">
        <v>279</v>
      </c>
      <c r="U884" s="153"/>
      <c r="V884" s="153"/>
    </row>
    <row r="885" spans="1:22" x14ac:dyDescent="0.25">
      <c r="A885" s="19" t="s">
        <v>832</v>
      </c>
      <c r="B885" s="13" t="s">
        <v>746</v>
      </c>
      <c r="C885" s="47">
        <v>8</v>
      </c>
      <c r="D885" s="183">
        <v>8.3333333333333339</v>
      </c>
      <c r="E885" s="287">
        <v>42374</v>
      </c>
      <c r="F885" s="143" t="s">
        <v>354</v>
      </c>
      <c r="G885" s="133">
        <v>1</v>
      </c>
      <c r="H885" s="4">
        <v>1</v>
      </c>
      <c r="I885" s="4">
        <v>0</v>
      </c>
      <c r="J885" s="4">
        <v>0</v>
      </c>
      <c r="K885" s="4">
        <v>-3</v>
      </c>
      <c r="L885" s="47">
        <v>0</v>
      </c>
      <c r="M885" s="47">
        <v>0</v>
      </c>
      <c r="N885" s="47">
        <v>0</v>
      </c>
      <c r="O885" s="47">
        <v>0</v>
      </c>
      <c r="P885" s="47">
        <v>-1</v>
      </c>
      <c r="Q885" s="134">
        <v>10</v>
      </c>
      <c r="R885" s="47">
        <v>-2</v>
      </c>
      <c r="S885" s="135">
        <v>-0.2</v>
      </c>
      <c r="T885" s="156">
        <v>8.5333333333333332</v>
      </c>
      <c r="U885" s="394"/>
      <c r="V885" s="283"/>
    </row>
    <row r="886" spans="1:22" x14ac:dyDescent="0.25">
      <c r="A886" s="19" t="s">
        <v>832</v>
      </c>
      <c r="B886" s="13" t="s">
        <v>746</v>
      </c>
      <c r="C886" s="4" t="s">
        <v>269</v>
      </c>
      <c r="D886" s="131" t="s">
        <v>270</v>
      </c>
      <c r="E886" s="116" t="s">
        <v>271</v>
      </c>
      <c r="F886" s="116" t="s">
        <v>213</v>
      </c>
      <c r="G886" s="851" t="s">
        <v>528</v>
      </c>
      <c r="H886" s="506" t="s">
        <v>214</v>
      </c>
      <c r="Q886" s="124" t="s">
        <v>221</v>
      </c>
      <c r="R886" s="125" t="s">
        <v>211</v>
      </c>
      <c r="S886" s="126" t="s">
        <v>222</v>
      </c>
      <c r="T886" s="124" t="s">
        <v>279</v>
      </c>
      <c r="U886" s="153" t="s">
        <v>430</v>
      </c>
      <c r="V886" s="153" t="s">
        <v>231</v>
      </c>
    </row>
    <row r="887" spans="1:22" x14ac:dyDescent="0.25">
      <c r="A887" s="19" t="s">
        <v>832</v>
      </c>
      <c r="B887" s="13" t="s">
        <v>746</v>
      </c>
      <c r="C887" s="427">
        <v>9</v>
      </c>
      <c r="D887" s="183">
        <v>8.5333333333333332</v>
      </c>
      <c r="E887" s="287">
        <v>42374</v>
      </c>
      <c r="F887" s="143" t="s">
        <v>354</v>
      </c>
      <c r="G887" s="273">
        <v>1</v>
      </c>
      <c r="H887" s="47">
        <v>0</v>
      </c>
      <c r="Q887" s="134">
        <v>2</v>
      </c>
      <c r="R887" s="47">
        <v>1</v>
      </c>
      <c r="S887" s="135">
        <v>0.5</v>
      </c>
      <c r="T887" s="156">
        <v>8.0333333333333332</v>
      </c>
      <c r="U887" s="835">
        <v>7.4443999999999999</v>
      </c>
      <c r="V887" s="171">
        <v>-0.58893333333333331</v>
      </c>
    </row>
    <row r="888" spans="1:22" x14ac:dyDescent="0.25">
      <c r="A888" s="17" t="s">
        <v>833</v>
      </c>
      <c r="B888" s="11" t="s">
        <v>834</v>
      </c>
      <c r="C888" s="4" t="s">
        <v>269</v>
      </c>
      <c r="D888" s="131" t="s">
        <v>270</v>
      </c>
      <c r="E888" s="116" t="s">
        <v>271</v>
      </c>
      <c r="F888" s="116" t="s">
        <v>213</v>
      </c>
      <c r="G888" s="366" t="s">
        <v>812</v>
      </c>
      <c r="H888" s="641" t="s">
        <v>412</v>
      </c>
      <c r="I888" s="185" t="s">
        <v>758</v>
      </c>
      <c r="J888" s="207" t="s">
        <v>757</v>
      </c>
      <c r="K888" s="641" t="s">
        <v>412</v>
      </c>
      <c r="L888" s="266" t="s">
        <v>633</v>
      </c>
      <c r="M888" s="371" t="s">
        <v>452</v>
      </c>
      <c r="N888" s="215" t="s">
        <v>213</v>
      </c>
      <c r="O888" s="233" t="s">
        <v>321</v>
      </c>
      <c r="P888" s="396" t="s">
        <v>421</v>
      </c>
      <c r="Q888" s="124" t="s">
        <v>221</v>
      </c>
      <c r="R888" s="125" t="s">
        <v>211</v>
      </c>
      <c r="S888" s="126" t="s">
        <v>222</v>
      </c>
      <c r="T888" s="124" t="s">
        <v>279</v>
      </c>
      <c r="U888" s="153"/>
      <c r="V888" s="153"/>
    </row>
    <row r="889" spans="1:22" x14ac:dyDescent="0.25">
      <c r="A889" s="17" t="s">
        <v>833</v>
      </c>
      <c r="B889" s="11" t="s">
        <v>834</v>
      </c>
      <c r="C889" s="4">
        <v>7</v>
      </c>
      <c r="D889" s="4"/>
      <c r="E889" s="9"/>
      <c r="F889" s="132" t="s">
        <v>351</v>
      </c>
      <c r="G889" s="133">
        <v>0</v>
      </c>
      <c r="H889" s="4">
        <v>1</v>
      </c>
      <c r="I889" s="4">
        <v>-1</v>
      </c>
      <c r="J889" s="4">
        <v>0</v>
      </c>
      <c r="K889" s="4">
        <v>1</v>
      </c>
      <c r="L889" s="4">
        <v>-1</v>
      </c>
      <c r="M889" s="4">
        <v>0</v>
      </c>
      <c r="N889" s="445" t="s">
        <v>289</v>
      </c>
      <c r="O889" s="4">
        <v>1</v>
      </c>
      <c r="P889" s="4">
        <v>0</v>
      </c>
      <c r="Q889" s="134">
        <v>9</v>
      </c>
      <c r="R889" s="47">
        <v>1</v>
      </c>
      <c r="S889" s="135">
        <v>0.1111111111111111</v>
      </c>
      <c r="T889" s="144">
        <v>6.8888888888888893</v>
      </c>
      <c r="U889" s="839"/>
      <c r="V889" s="436"/>
    </row>
    <row r="890" spans="1:22" x14ac:dyDescent="0.25">
      <c r="A890" s="17" t="s">
        <v>833</v>
      </c>
      <c r="B890" s="11" t="s">
        <v>834</v>
      </c>
      <c r="C890" s="4" t="s">
        <v>269</v>
      </c>
      <c r="D890" s="131" t="s">
        <v>270</v>
      </c>
      <c r="E890" s="116" t="s">
        <v>271</v>
      </c>
      <c r="F890" s="116" t="s">
        <v>213</v>
      </c>
      <c r="G890" s="591" t="s">
        <v>401</v>
      </c>
      <c r="H890" s="206" t="s">
        <v>312</v>
      </c>
      <c r="I890" s="206" t="s">
        <v>751</v>
      </c>
      <c r="J890" s="233" t="s">
        <v>321</v>
      </c>
      <c r="K890" s="396" t="s">
        <v>421</v>
      </c>
      <c r="L890" s="206" t="s">
        <v>312</v>
      </c>
      <c r="M890" s="233" t="s">
        <v>233</v>
      </c>
      <c r="N890" s="852" t="s">
        <v>213</v>
      </c>
      <c r="O890" s="409" t="s">
        <v>327</v>
      </c>
      <c r="P890" s="409" t="s">
        <v>590</v>
      </c>
      <c r="Q890" s="124" t="s">
        <v>221</v>
      </c>
      <c r="R890" s="125" t="s">
        <v>211</v>
      </c>
      <c r="S890" s="126" t="s">
        <v>222</v>
      </c>
      <c r="T890" s="124" t="s">
        <v>279</v>
      </c>
      <c r="U890" s="153"/>
      <c r="V890" s="153"/>
    </row>
    <row r="891" spans="1:22" x14ac:dyDescent="0.25">
      <c r="A891" s="17" t="s">
        <v>833</v>
      </c>
      <c r="B891" s="11" t="s">
        <v>834</v>
      </c>
      <c r="C891" s="4">
        <v>7</v>
      </c>
      <c r="D891" s="853">
        <v>6.8887999999999998</v>
      </c>
      <c r="E891" s="9"/>
      <c r="F891" s="132" t="s">
        <v>289</v>
      </c>
      <c r="G891" s="133">
        <v>2</v>
      </c>
      <c r="H891" s="4">
        <v>0</v>
      </c>
      <c r="I891" s="4">
        <v>0</v>
      </c>
      <c r="J891" s="4">
        <v>1</v>
      </c>
      <c r="K891" s="4">
        <v>0</v>
      </c>
      <c r="L891" s="4">
        <v>0</v>
      </c>
      <c r="M891" s="4">
        <v>0</v>
      </c>
      <c r="N891" s="132">
        <v>42420</v>
      </c>
      <c r="O891" s="4">
        <v>1</v>
      </c>
      <c r="P891" s="4">
        <v>1</v>
      </c>
      <c r="Q891" s="134">
        <v>9</v>
      </c>
      <c r="R891" s="47">
        <v>5</v>
      </c>
      <c r="S891" s="135">
        <v>0.55555555555555558</v>
      </c>
      <c r="T891" s="156">
        <v>6.3332444444444445</v>
      </c>
      <c r="U891" s="795"/>
      <c r="V891" s="283"/>
    </row>
    <row r="892" spans="1:22" x14ac:dyDescent="0.25">
      <c r="A892" s="854" t="s">
        <v>833</v>
      </c>
      <c r="B892" s="855" t="s">
        <v>834</v>
      </c>
      <c r="C892" s="4" t="s">
        <v>269</v>
      </c>
      <c r="D892" s="131" t="s">
        <v>270</v>
      </c>
      <c r="E892" s="116" t="s">
        <v>271</v>
      </c>
      <c r="F892" s="116" t="s">
        <v>213</v>
      </c>
      <c r="G892" s="856" t="s">
        <v>429</v>
      </c>
      <c r="H892" s="502" t="s">
        <v>372</v>
      </c>
      <c r="I892" s="684" t="s">
        <v>273</v>
      </c>
      <c r="J892" s="116" t="s">
        <v>213</v>
      </c>
      <c r="K892" s="857" t="s">
        <v>273</v>
      </c>
      <c r="L892" s="384" t="s">
        <v>463</v>
      </c>
      <c r="M892" s="650" t="s">
        <v>245</v>
      </c>
      <c r="Q892" s="124" t="s">
        <v>221</v>
      </c>
      <c r="R892" s="125" t="s">
        <v>211</v>
      </c>
      <c r="S892" s="126" t="s">
        <v>222</v>
      </c>
      <c r="T892" s="124" t="s">
        <v>279</v>
      </c>
      <c r="U892" s="153" t="s">
        <v>230</v>
      </c>
      <c r="V892" s="153" t="s">
        <v>231</v>
      </c>
    </row>
    <row r="893" spans="1:22" x14ac:dyDescent="0.25">
      <c r="A893" s="17" t="s">
        <v>833</v>
      </c>
      <c r="B893" s="11" t="s">
        <v>834</v>
      </c>
      <c r="C893" s="186">
        <v>6</v>
      </c>
      <c r="D893" s="9">
        <v>6.3332444444444445</v>
      </c>
      <c r="E893" s="128">
        <v>42420</v>
      </c>
      <c r="F893" s="132">
        <v>42420</v>
      </c>
      <c r="G893" s="4">
        <v>0</v>
      </c>
      <c r="H893" s="4">
        <v>-1</v>
      </c>
      <c r="I893" s="4">
        <v>-1</v>
      </c>
      <c r="J893" s="187" t="s">
        <v>464</v>
      </c>
      <c r="K893" s="162">
        <v>-1</v>
      </c>
      <c r="L893" s="162">
        <v>-2</v>
      </c>
      <c r="M893" s="162">
        <v>0</v>
      </c>
      <c r="Q893" s="134">
        <v>6</v>
      </c>
      <c r="R893" s="47">
        <v>-5</v>
      </c>
      <c r="S893" s="135">
        <f>+R893/Q893</f>
        <v>-0.83333333333333337</v>
      </c>
      <c r="T893" s="156">
        <f>+D893-S893</f>
        <v>7.1665777777777775</v>
      </c>
      <c r="U893" s="795">
        <v>6.8888999999999996</v>
      </c>
      <c r="V893" s="171">
        <f>+U893-T893</f>
        <v>-0.27767777777777791</v>
      </c>
    </row>
    <row r="894" spans="1:22" x14ac:dyDescent="0.25">
      <c r="A894" s="305" t="s">
        <v>48</v>
      </c>
      <c r="B894" s="12" t="s">
        <v>49</v>
      </c>
      <c r="C894" s="4" t="s">
        <v>269</v>
      </c>
      <c r="D894" s="131" t="s">
        <v>270</v>
      </c>
      <c r="E894" s="116" t="s">
        <v>271</v>
      </c>
      <c r="F894" s="116" t="s">
        <v>213</v>
      </c>
      <c r="G894" s="117" t="s">
        <v>399</v>
      </c>
      <c r="H894" s="212" t="s">
        <v>400</v>
      </c>
      <c r="I894" s="212" t="s">
        <v>401</v>
      </c>
      <c r="J894" s="116" t="s">
        <v>213</v>
      </c>
      <c r="K894" s="375" t="s">
        <v>402</v>
      </c>
      <c r="L894" s="376" t="s">
        <v>403</v>
      </c>
      <c r="M894" s="212" t="s">
        <v>404</v>
      </c>
      <c r="N894" s="116" t="s">
        <v>213</v>
      </c>
      <c r="O894" s="262" t="s">
        <v>405</v>
      </c>
      <c r="P894" s="263" t="s">
        <v>400</v>
      </c>
      <c r="Q894" s="124" t="s">
        <v>221</v>
      </c>
      <c r="R894" s="125" t="s">
        <v>211</v>
      </c>
      <c r="S894" s="126" t="s">
        <v>222</v>
      </c>
      <c r="T894" s="124" t="s">
        <v>279</v>
      </c>
      <c r="U894" s="26"/>
      <c r="V894" s="26"/>
    </row>
    <row r="895" spans="1:22" x14ac:dyDescent="0.25">
      <c r="A895" s="305" t="s">
        <v>48</v>
      </c>
      <c r="B895" s="12" t="s">
        <v>49</v>
      </c>
      <c r="C895" s="4">
        <v>6</v>
      </c>
      <c r="D895" s="4"/>
      <c r="E895" s="132"/>
      <c r="F895" s="203">
        <v>42014</v>
      </c>
      <c r="G895" s="377">
        <v>0</v>
      </c>
      <c r="H895" s="378">
        <v>-2</v>
      </c>
      <c r="I895" s="378">
        <v>-1</v>
      </c>
      <c r="J895" s="203">
        <v>41663</v>
      </c>
      <c r="K895" s="378">
        <v>0</v>
      </c>
      <c r="L895" s="378">
        <v>-1</v>
      </c>
      <c r="M895" s="378">
        <v>-1</v>
      </c>
      <c r="N895" s="143">
        <v>42056</v>
      </c>
      <c r="O895" s="130">
        <v>-2</v>
      </c>
      <c r="P895" s="130">
        <v>-2</v>
      </c>
      <c r="Q895" s="134">
        <v>8</v>
      </c>
      <c r="R895" s="47">
        <v>-9</v>
      </c>
      <c r="S895" s="135">
        <v>-1.125</v>
      </c>
      <c r="T895" s="136">
        <v>7.125</v>
      </c>
      <c r="U895" s="26"/>
      <c r="V895" s="26"/>
    </row>
    <row r="896" spans="1:22" x14ac:dyDescent="0.25">
      <c r="A896" s="305" t="s">
        <v>48</v>
      </c>
      <c r="B896" s="12" t="s">
        <v>49</v>
      </c>
      <c r="C896" s="4" t="s">
        <v>269</v>
      </c>
      <c r="D896" s="131" t="s">
        <v>270</v>
      </c>
      <c r="E896" s="116" t="s">
        <v>271</v>
      </c>
      <c r="F896" s="116" t="s">
        <v>213</v>
      </c>
      <c r="G896" s="379" t="s">
        <v>406</v>
      </c>
      <c r="H896" s="376" t="s">
        <v>407</v>
      </c>
      <c r="I896" s="380" t="s">
        <v>408</v>
      </c>
      <c r="J896" s="313" t="s">
        <v>409</v>
      </c>
      <c r="K896" s="381" t="s">
        <v>410</v>
      </c>
      <c r="L896" s="116" t="s">
        <v>213</v>
      </c>
      <c r="M896" s="370" t="s">
        <v>411</v>
      </c>
      <c r="N896" s="165" t="s">
        <v>412</v>
      </c>
      <c r="O896" s="166" t="s">
        <v>413</v>
      </c>
      <c r="P896" s="166" t="s">
        <v>414</v>
      </c>
      <c r="Q896" s="124" t="s">
        <v>221</v>
      </c>
      <c r="R896" s="125" t="s">
        <v>211</v>
      </c>
      <c r="S896" s="126" t="s">
        <v>222</v>
      </c>
      <c r="T896" s="124" t="s">
        <v>279</v>
      </c>
      <c r="U896" s="26"/>
      <c r="V896" s="26"/>
    </row>
    <row r="897" spans="1:22" x14ac:dyDescent="0.25">
      <c r="A897" s="305" t="s">
        <v>48</v>
      </c>
      <c r="B897" s="12" t="s">
        <v>49</v>
      </c>
      <c r="C897" s="4">
        <v>7</v>
      </c>
      <c r="D897" s="183">
        <v>7.125</v>
      </c>
      <c r="E897" s="132">
        <v>42056</v>
      </c>
      <c r="F897" s="143">
        <v>42140</v>
      </c>
      <c r="G897" s="133">
        <v>1</v>
      </c>
      <c r="H897" s="4">
        <v>-2</v>
      </c>
      <c r="I897" s="4">
        <v>0</v>
      </c>
      <c r="J897" s="4">
        <v>0</v>
      </c>
      <c r="K897" s="4">
        <v>0</v>
      </c>
      <c r="L897" s="132" t="s">
        <v>345</v>
      </c>
      <c r="M897" s="47">
        <v>1</v>
      </c>
      <c r="N897" s="47">
        <v>1</v>
      </c>
      <c r="O897" s="47">
        <v>-1</v>
      </c>
      <c r="P897" s="47">
        <v>-1</v>
      </c>
      <c r="Q897" s="134">
        <v>9</v>
      </c>
      <c r="R897" s="47">
        <v>-1</v>
      </c>
      <c r="S897" s="135">
        <v>-0.1111111111111111</v>
      </c>
      <c r="T897" s="281">
        <v>7.2361111111111107</v>
      </c>
      <c r="U897" s="26"/>
      <c r="V897" s="26"/>
    </row>
    <row r="898" spans="1:22" x14ac:dyDescent="0.25">
      <c r="A898" s="305" t="s">
        <v>48</v>
      </c>
      <c r="B898" s="12" t="s">
        <v>49</v>
      </c>
      <c r="C898" s="4" t="s">
        <v>269</v>
      </c>
      <c r="D898" s="131" t="s">
        <v>270</v>
      </c>
      <c r="E898" s="116" t="s">
        <v>271</v>
      </c>
      <c r="F898" s="116" t="s">
        <v>213</v>
      </c>
      <c r="G898" s="382" t="s">
        <v>415</v>
      </c>
      <c r="H898" s="225" t="s">
        <v>416</v>
      </c>
      <c r="I898" s="116" t="s">
        <v>213</v>
      </c>
      <c r="J898" s="333" t="s">
        <v>417</v>
      </c>
      <c r="K898" s="333" t="s">
        <v>418</v>
      </c>
      <c r="L898" s="212" t="s">
        <v>419</v>
      </c>
      <c r="M898" s="276" t="s">
        <v>213</v>
      </c>
      <c r="N898" s="383" t="s">
        <v>319</v>
      </c>
      <c r="O898" s="384" t="s">
        <v>245</v>
      </c>
      <c r="P898" s="385" t="s">
        <v>247</v>
      </c>
      <c r="Q898" s="124" t="s">
        <v>221</v>
      </c>
      <c r="R898" s="125" t="s">
        <v>211</v>
      </c>
      <c r="S898" s="126" t="s">
        <v>222</v>
      </c>
      <c r="T898" s="124" t="s">
        <v>279</v>
      </c>
      <c r="U898" s="153"/>
      <c r="V898" s="153"/>
    </row>
    <row r="899" spans="1:22" x14ac:dyDescent="0.25">
      <c r="A899" s="305" t="s">
        <v>48</v>
      </c>
      <c r="B899" s="12" t="s">
        <v>49</v>
      </c>
      <c r="C899" s="47">
        <v>7</v>
      </c>
      <c r="D899" s="183">
        <v>7.2361111111111107</v>
      </c>
      <c r="E899" s="132">
        <v>42203</v>
      </c>
      <c r="F899" s="132" t="s">
        <v>345</v>
      </c>
      <c r="G899" s="273">
        <v>-1</v>
      </c>
      <c r="H899" s="47">
        <v>-3</v>
      </c>
      <c r="I899" s="9" t="s">
        <v>420</v>
      </c>
      <c r="J899" s="220">
        <v>-1</v>
      </c>
      <c r="K899" s="220">
        <v>-1</v>
      </c>
      <c r="L899" s="220">
        <v>-1</v>
      </c>
      <c r="M899" s="132">
        <v>42420</v>
      </c>
      <c r="N899" s="4">
        <v>0</v>
      </c>
      <c r="O899" s="4">
        <v>-1</v>
      </c>
      <c r="P899" s="4">
        <v>-1</v>
      </c>
      <c r="Q899" s="134">
        <v>8</v>
      </c>
      <c r="R899" s="47">
        <v>-9</v>
      </c>
      <c r="S899" s="135">
        <v>-1.125</v>
      </c>
      <c r="T899" s="156">
        <v>8.3611111111111107</v>
      </c>
      <c r="U899" s="170"/>
      <c r="V899" s="171"/>
    </row>
    <row r="900" spans="1:22" x14ac:dyDescent="0.25">
      <c r="A900" s="305" t="s">
        <v>48</v>
      </c>
      <c r="B900" s="12" t="s">
        <v>49</v>
      </c>
      <c r="C900" s="4" t="s">
        <v>269</v>
      </c>
      <c r="D900" s="131" t="s">
        <v>270</v>
      </c>
      <c r="E900" s="116" t="s">
        <v>271</v>
      </c>
      <c r="F900" s="116" t="s">
        <v>213</v>
      </c>
      <c r="G900" s="384" t="s">
        <v>245</v>
      </c>
      <c r="H900" s="385" t="s">
        <v>247</v>
      </c>
      <c r="I900" s="386" t="s">
        <v>277</v>
      </c>
      <c r="J900" s="116" t="s">
        <v>213</v>
      </c>
      <c r="K900" s="387" t="s">
        <v>421</v>
      </c>
      <c r="L900" s="174" t="s">
        <v>422</v>
      </c>
      <c r="M900" s="388" t="s">
        <v>312</v>
      </c>
      <c r="N900" s="240" t="s">
        <v>291</v>
      </c>
      <c r="O900" s="387" t="s">
        <v>421</v>
      </c>
      <c r="P900" s="174" t="s">
        <v>422</v>
      </c>
      <c r="Q900" s="124" t="s">
        <v>221</v>
      </c>
      <c r="R900" s="125" t="s">
        <v>211</v>
      </c>
      <c r="S900" s="126" t="s">
        <v>222</v>
      </c>
      <c r="T900" s="124" t="s">
        <v>279</v>
      </c>
      <c r="U900" s="153"/>
      <c r="V900" s="153"/>
    </row>
    <row r="901" spans="1:22" x14ac:dyDescent="0.25">
      <c r="A901" s="305" t="s">
        <v>48</v>
      </c>
      <c r="B901" s="12" t="s">
        <v>49</v>
      </c>
      <c r="C901" s="47">
        <v>8</v>
      </c>
      <c r="D901" s="142">
        <v>8.3611111111111107</v>
      </c>
      <c r="E901" s="128">
        <v>42420</v>
      </c>
      <c r="F901" s="132">
        <v>42420</v>
      </c>
      <c r="G901" s="4">
        <v>-1</v>
      </c>
      <c r="H901" s="4">
        <v>-1</v>
      </c>
      <c r="I901" s="4">
        <v>0</v>
      </c>
      <c r="J901" s="132" t="s">
        <v>226</v>
      </c>
      <c r="K901" s="4">
        <v>1</v>
      </c>
      <c r="L901" s="4">
        <v>-1</v>
      </c>
      <c r="M901" s="133">
        <v>1</v>
      </c>
      <c r="N901" s="4">
        <v>1</v>
      </c>
      <c r="O901" s="4">
        <v>1</v>
      </c>
      <c r="P901" s="4">
        <v>-1</v>
      </c>
      <c r="Q901" s="134">
        <v>9</v>
      </c>
      <c r="R901" s="47">
        <v>0</v>
      </c>
      <c r="S901" s="135">
        <v>0</v>
      </c>
      <c r="T901" s="156">
        <v>8.3611111111111107</v>
      </c>
      <c r="U901" s="170"/>
      <c r="V901" s="171"/>
    </row>
    <row r="902" spans="1:22" x14ac:dyDescent="0.25">
      <c r="A902" s="305" t="s">
        <v>48</v>
      </c>
      <c r="B902" s="12" t="s">
        <v>49</v>
      </c>
      <c r="C902" s="4" t="s">
        <v>269</v>
      </c>
      <c r="D902" s="131" t="s">
        <v>270</v>
      </c>
      <c r="E902" s="116" t="s">
        <v>271</v>
      </c>
      <c r="F902" s="131" t="s">
        <v>213</v>
      </c>
      <c r="G902" s="166" t="s">
        <v>266</v>
      </c>
      <c r="H902" s="16" t="s">
        <v>67</v>
      </c>
      <c r="I902" s="174" t="s">
        <v>137</v>
      </c>
      <c r="J902" s="246" t="s">
        <v>136</v>
      </c>
      <c r="K902" s="389" t="s">
        <v>143</v>
      </c>
      <c r="L902" s="158" t="s">
        <v>247</v>
      </c>
      <c r="Q902" s="124" t="s">
        <v>221</v>
      </c>
      <c r="R902" s="125" t="s">
        <v>211</v>
      </c>
      <c r="S902" s="126" t="s">
        <v>222</v>
      </c>
      <c r="T902" s="124" t="s">
        <v>279</v>
      </c>
      <c r="U902" s="153" t="s">
        <v>230</v>
      </c>
      <c r="V902" s="153" t="s">
        <v>231</v>
      </c>
    </row>
    <row r="903" spans="1:22" x14ac:dyDescent="0.25">
      <c r="A903" s="305" t="s">
        <v>48</v>
      </c>
      <c r="B903" s="12" t="s">
        <v>49</v>
      </c>
      <c r="C903" s="249">
        <v>8</v>
      </c>
      <c r="D903" s="142">
        <v>8.3611111111111107</v>
      </c>
      <c r="E903" s="143">
        <v>42450</v>
      </c>
      <c r="F903" s="132">
        <v>42476</v>
      </c>
      <c r="G903" s="4">
        <v>-1</v>
      </c>
      <c r="H903" s="4">
        <v>0</v>
      </c>
      <c r="I903" s="4">
        <v>-1</v>
      </c>
      <c r="J903" s="4">
        <v>2</v>
      </c>
      <c r="K903" s="4">
        <v>0</v>
      </c>
      <c r="L903" s="4">
        <v>0</v>
      </c>
      <c r="Q903" s="134">
        <v>6</v>
      </c>
      <c r="R903" s="47">
        <v>0</v>
      </c>
      <c r="S903" s="135">
        <v>0</v>
      </c>
      <c r="T903" s="156">
        <v>8.3611111111111107</v>
      </c>
      <c r="U903" s="170">
        <v>7.125</v>
      </c>
      <c r="V903" s="171">
        <v>-1.2361111111111107</v>
      </c>
    </row>
    <row r="904" spans="1:22" x14ac:dyDescent="0.25">
      <c r="A904" s="245" t="s">
        <v>835</v>
      </c>
      <c r="B904" s="6" t="s">
        <v>496</v>
      </c>
      <c r="C904" s="4" t="s">
        <v>269</v>
      </c>
      <c r="D904" s="131" t="s">
        <v>270</v>
      </c>
      <c r="E904" s="116" t="s">
        <v>271</v>
      </c>
      <c r="F904" s="116" t="s">
        <v>213</v>
      </c>
      <c r="G904" s="848" t="s">
        <v>216</v>
      </c>
      <c r="H904" s="340" t="s">
        <v>137</v>
      </c>
      <c r="I904" s="340" t="s">
        <v>284</v>
      </c>
      <c r="J904" s="116" t="s">
        <v>213</v>
      </c>
      <c r="K904" s="613" t="s">
        <v>507</v>
      </c>
      <c r="L904" s="238" t="s">
        <v>388</v>
      </c>
      <c r="M904" s="302" t="s">
        <v>123</v>
      </c>
      <c r="N904" s="376" t="s">
        <v>438</v>
      </c>
      <c r="O904" s="858" t="s">
        <v>119</v>
      </c>
      <c r="P904" s="381" t="s">
        <v>439</v>
      </c>
      <c r="Q904" s="124" t="s">
        <v>221</v>
      </c>
      <c r="R904" s="125" t="s">
        <v>211</v>
      </c>
      <c r="S904" s="126" t="s">
        <v>222</v>
      </c>
      <c r="T904" s="124" t="s">
        <v>279</v>
      </c>
      <c r="U904" s="272"/>
      <c r="V904" s="272"/>
    </row>
    <row r="905" spans="1:22" x14ac:dyDescent="0.25">
      <c r="A905" s="245" t="s">
        <v>836</v>
      </c>
      <c r="B905" s="6" t="s">
        <v>496</v>
      </c>
      <c r="C905" s="4">
        <v>7</v>
      </c>
      <c r="D905" s="4"/>
      <c r="E905" s="9"/>
      <c r="F905" s="143">
        <v>42056</v>
      </c>
      <c r="G905" s="129">
        <v>1</v>
      </c>
      <c r="H905" s="130">
        <v>1</v>
      </c>
      <c r="I905" s="130">
        <v>0</v>
      </c>
      <c r="J905" s="128" t="s">
        <v>224</v>
      </c>
      <c r="K905" s="130">
        <v>0</v>
      </c>
      <c r="L905" s="130">
        <v>0</v>
      </c>
      <c r="M905" s="129">
        <v>-1</v>
      </c>
      <c r="N905" s="130">
        <v>0</v>
      </c>
      <c r="O905" s="130">
        <v>1</v>
      </c>
      <c r="P905" s="130">
        <v>1</v>
      </c>
      <c r="Q905" s="124">
        <v>9</v>
      </c>
      <c r="R905" s="125">
        <v>3</v>
      </c>
      <c r="S905" s="135">
        <v>0.33333333333333331</v>
      </c>
      <c r="T905" s="859">
        <v>6.666666666666667</v>
      </c>
      <c r="U905" s="272"/>
      <c r="V905" s="272"/>
    </row>
    <row r="906" spans="1:22" x14ac:dyDescent="0.25">
      <c r="A906" s="10" t="s">
        <v>835</v>
      </c>
      <c r="B906" s="13" t="s">
        <v>496</v>
      </c>
      <c r="C906" s="4" t="s">
        <v>269</v>
      </c>
      <c r="D906" s="131" t="s">
        <v>270</v>
      </c>
      <c r="E906" s="116" t="s">
        <v>271</v>
      </c>
      <c r="F906" s="116" t="s">
        <v>213</v>
      </c>
      <c r="G906" s="210" t="s">
        <v>281</v>
      </c>
      <c r="H906" s="232" t="s">
        <v>471</v>
      </c>
      <c r="I906" s="216" t="s">
        <v>470</v>
      </c>
      <c r="J906" s="315" t="s">
        <v>469</v>
      </c>
      <c r="K906" s="352" t="s">
        <v>119</v>
      </c>
      <c r="L906" s="467" t="s">
        <v>468</v>
      </c>
      <c r="M906" s="352" t="s">
        <v>119</v>
      </c>
      <c r="N906" s="315" t="s">
        <v>469</v>
      </c>
      <c r="O906" s="421" t="s">
        <v>440</v>
      </c>
      <c r="P906" s="466" t="s">
        <v>417</v>
      </c>
      <c r="Q906" s="124" t="s">
        <v>221</v>
      </c>
      <c r="R906" s="125" t="s">
        <v>211</v>
      </c>
      <c r="S906" s="126" t="s">
        <v>222</v>
      </c>
      <c r="T906" s="124" t="s">
        <v>279</v>
      </c>
      <c r="U906" s="272"/>
      <c r="V906" s="272"/>
    </row>
    <row r="907" spans="1:22" x14ac:dyDescent="0.25">
      <c r="A907" s="10" t="s">
        <v>835</v>
      </c>
      <c r="B907" s="13" t="s">
        <v>496</v>
      </c>
      <c r="C907" s="4">
        <v>7</v>
      </c>
      <c r="D907" s="4">
        <v>6.6665999999999999</v>
      </c>
      <c r="E907" s="287">
        <v>42121</v>
      </c>
      <c r="F907" s="9" t="s">
        <v>280</v>
      </c>
      <c r="G907" s="228">
        <v>0</v>
      </c>
      <c r="H907" s="4">
        <v>2</v>
      </c>
      <c r="I907" s="220">
        <v>2</v>
      </c>
      <c r="J907" s="220">
        <v>-1</v>
      </c>
      <c r="K907" s="220">
        <v>2</v>
      </c>
      <c r="L907" s="220">
        <v>2</v>
      </c>
      <c r="M907" s="220">
        <v>2</v>
      </c>
      <c r="N907" s="220">
        <v>-1</v>
      </c>
      <c r="O907" s="220">
        <v>0</v>
      </c>
      <c r="P907" s="220">
        <v>1</v>
      </c>
      <c r="Q907" s="134">
        <v>10</v>
      </c>
      <c r="R907" s="47">
        <v>9</v>
      </c>
      <c r="S907" s="135">
        <v>0.9</v>
      </c>
      <c r="T907" s="351">
        <v>5.7665999999999995</v>
      </c>
      <c r="U907" s="272"/>
      <c r="V907" s="272"/>
    </row>
    <row r="908" spans="1:22" x14ac:dyDescent="0.25">
      <c r="A908" s="10" t="s">
        <v>835</v>
      </c>
      <c r="B908" s="13" t="s">
        <v>496</v>
      </c>
      <c r="C908" s="4" t="s">
        <v>269</v>
      </c>
      <c r="D908" s="131" t="s">
        <v>270</v>
      </c>
      <c r="E908" s="116" t="s">
        <v>271</v>
      </c>
      <c r="F908" s="116" t="s">
        <v>213</v>
      </c>
      <c r="G908" s="275" t="s">
        <v>441</v>
      </c>
      <c r="H908" s="165" t="s">
        <v>477</v>
      </c>
      <c r="I908" s="421" t="s">
        <v>445</v>
      </c>
      <c r="J908" s="434" t="s">
        <v>446</v>
      </c>
      <c r="K908" s="279" t="s">
        <v>475</v>
      </c>
      <c r="L908" s="431" t="s">
        <v>443</v>
      </c>
      <c r="M908" s="116" t="s">
        <v>213</v>
      </c>
      <c r="N908" s="425" t="s">
        <v>372</v>
      </c>
      <c r="O908" s="467" t="s">
        <v>440</v>
      </c>
      <c r="P908" s="221" t="s">
        <v>123</v>
      </c>
      <c r="Q908" s="124" t="s">
        <v>221</v>
      </c>
      <c r="R908" s="125" t="s">
        <v>211</v>
      </c>
      <c r="S908" s="126" t="s">
        <v>222</v>
      </c>
      <c r="T908" s="124" t="s">
        <v>279</v>
      </c>
      <c r="U908" s="153"/>
      <c r="V908" s="153"/>
    </row>
    <row r="909" spans="1:22" x14ac:dyDescent="0.25">
      <c r="A909" s="10" t="s">
        <v>835</v>
      </c>
      <c r="B909" s="13" t="s">
        <v>496</v>
      </c>
      <c r="C909" s="47">
        <v>6</v>
      </c>
      <c r="D909" s="4">
        <v>5.7665999999999995</v>
      </c>
      <c r="E909" s="287">
        <v>42184</v>
      </c>
      <c r="F909" s="132" t="s">
        <v>345</v>
      </c>
      <c r="G909" s="133">
        <v>0</v>
      </c>
      <c r="H909" s="4">
        <v>1</v>
      </c>
      <c r="I909" s="4">
        <v>0</v>
      </c>
      <c r="J909" s="4">
        <v>-2</v>
      </c>
      <c r="K909" s="4">
        <v>0</v>
      </c>
      <c r="L909" s="4">
        <v>-2</v>
      </c>
      <c r="M909" s="132" t="s">
        <v>398</v>
      </c>
      <c r="N909" s="169">
        <v>1</v>
      </c>
      <c r="O909" s="169">
        <v>2</v>
      </c>
      <c r="P909" s="169">
        <v>0</v>
      </c>
      <c r="Q909" s="134">
        <v>9</v>
      </c>
      <c r="R909" s="47">
        <v>0</v>
      </c>
      <c r="S909" s="135">
        <v>0</v>
      </c>
      <c r="T909" s="351">
        <v>5.7665999999999995</v>
      </c>
      <c r="U909" s="326"/>
      <c r="V909" s="283"/>
    </row>
    <row r="910" spans="1:22" x14ac:dyDescent="0.25">
      <c r="A910" s="10" t="s">
        <v>835</v>
      </c>
      <c r="B910" s="13" t="s">
        <v>496</v>
      </c>
      <c r="C910" s="4" t="s">
        <v>269</v>
      </c>
      <c r="D910" s="131" t="s">
        <v>270</v>
      </c>
      <c r="E910" s="116" t="s">
        <v>271</v>
      </c>
      <c r="F910" s="116" t="s">
        <v>213</v>
      </c>
      <c r="G910" s="860" t="s">
        <v>285</v>
      </c>
      <c r="H910" s="232" t="s">
        <v>288</v>
      </c>
      <c r="I910" s="368" t="s">
        <v>372</v>
      </c>
      <c r="J910" s="467" t="s">
        <v>440</v>
      </c>
      <c r="K910" s="221" t="s">
        <v>123</v>
      </c>
      <c r="L910" s="393" t="s">
        <v>285</v>
      </c>
      <c r="M910" s="685" t="s">
        <v>288</v>
      </c>
      <c r="N910" s="116" t="s">
        <v>213</v>
      </c>
      <c r="O910" s="573" t="s">
        <v>434</v>
      </c>
      <c r="P910" s="746" t="s">
        <v>273</v>
      </c>
      <c r="Q910" s="124" t="s">
        <v>221</v>
      </c>
      <c r="R910" s="125" t="s">
        <v>211</v>
      </c>
      <c r="S910" s="126" t="s">
        <v>222</v>
      </c>
      <c r="T910" s="124" t="s">
        <v>279</v>
      </c>
      <c r="U910" s="153"/>
      <c r="V910" s="153"/>
    </row>
    <row r="911" spans="1:22" x14ac:dyDescent="0.25">
      <c r="A911" s="10" t="s">
        <v>835</v>
      </c>
      <c r="B911" s="13" t="s">
        <v>496</v>
      </c>
      <c r="C911" s="4">
        <v>6</v>
      </c>
      <c r="D911" s="4">
        <v>5.7665999999999995</v>
      </c>
      <c r="E911" s="287">
        <v>42287</v>
      </c>
      <c r="F911" s="132" t="s">
        <v>398</v>
      </c>
      <c r="G911" s="428">
        <v>-1</v>
      </c>
      <c r="H911" s="169">
        <v>0</v>
      </c>
      <c r="I911" s="169">
        <v>-1</v>
      </c>
      <c r="J911" s="169">
        <v>2</v>
      </c>
      <c r="K911" s="169">
        <v>0</v>
      </c>
      <c r="L911" s="169">
        <v>1</v>
      </c>
      <c r="M911" s="861">
        <v>0</v>
      </c>
      <c r="N911" s="132" t="s">
        <v>289</v>
      </c>
      <c r="O911" s="4">
        <v>0</v>
      </c>
      <c r="P911" s="4">
        <v>0</v>
      </c>
      <c r="Q911" s="134">
        <v>9</v>
      </c>
      <c r="R911" s="47">
        <v>1</v>
      </c>
      <c r="S911" s="135">
        <v>0.1111111111111111</v>
      </c>
      <c r="T911" s="156">
        <v>5.6554888888888888</v>
      </c>
      <c r="U911" s="326"/>
      <c r="V911" s="283"/>
    </row>
    <row r="912" spans="1:22" x14ac:dyDescent="0.25">
      <c r="A912" s="10" t="s">
        <v>835</v>
      </c>
      <c r="B912" s="13" t="s">
        <v>496</v>
      </c>
      <c r="C912" s="4" t="s">
        <v>269</v>
      </c>
      <c r="D912" s="131" t="s">
        <v>270</v>
      </c>
      <c r="E912" s="116" t="s">
        <v>271</v>
      </c>
      <c r="F912" s="116" t="s">
        <v>213</v>
      </c>
      <c r="G912" s="462" t="s">
        <v>285</v>
      </c>
      <c r="H912" s="449" t="s">
        <v>288</v>
      </c>
      <c r="I912" s="471" t="s">
        <v>691</v>
      </c>
      <c r="J912" s="148" t="s">
        <v>273</v>
      </c>
      <c r="K912" s="238" t="s">
        <v>285</v>
      </c>
      <c r="L912" s="449" t="s">
        <v>288</v>
      </c>
      <c r="M912" s="471" t="s">
        <v>691</v>
      </c>
      <c r="Q912" s="124" t="s">
        <v>221</v>
      </c>
      <c r="R912" s="125" t="s">
        <v>211</v>
      </c>
      <c r="S912" s="226" t="s">
        <v>222</v>
      </c>
      <c r="T912" s="124" t="s">
        <v>279</v>
      </c>
      <c r="U912" s="153" t="s">
        <v>230</v>
      </c>
      <c r="V912" s="153" t="s">
        <v>231</v>
      </c>
    </row>
    <row r="913" spans="1:22" x14ac:dyDescent="0.25">
      <c r="A913" s="10" t="s">
        <v>835</v>
      </c>
      <c r="B913" s="13" t="s">
        <v>496</v>
      </c>
      <c r="C913" s="249">
        <v>6</v>
      </c>
      <c r="D913" s="4">
        <v>5.6554000000000002</v>
      </c>
      <c r="E913" s="9"/>
      <c r="F913" s="132" t="s">
        <v>289</v>
      </c>
      <c r="G913" s="133">
        <v>-1</v>
      </c>
      <c r="H913" s="4">
        <v>0</v>
      </c>
      <c r="I913" s="4">
        <v>-1</v>
      </c>
      <c r="J913" s="4">
        <v>2</v>
      </c>
      <c r="K913" s="4">
        <v>-1</v>
      </c>
      <c r="L913" s="4">
        <v>0</v>
      </c>
      <c r="M913" s="4">
        <v>-1</v>
      </c>
      <c r="Q913" s="134">
        <v>7</v>
      </c>
      <c r="R913" s="47">
        <v>-2</v>
      </c>
      <c r="S913" s="135">
        <v>-0.2857142857142857</v>
      </c>
      <c r="T913" s="156">
        <v>5.9411142857142858</v>
      </c>
      <c r="U913" s="862">
        <v>6.666666666666667</v>
      </c>
      <c r="V913" s="171">
        <v>0.72555238095238117</v>
      </c>
    </row>
    <row r="914" spans="1:22" x14ac:dyDescent="0.25">
      <c r="A914" s="20" t="s">
        <v>837</v>
      </c>
      <c r="B914" s="13" t="s">
        <v>838</v>
      </c>
      <c r="C914" s="4" t="s">
        <v>269</v>
      </c>
      <c r="D914" s="131" t="s">
        <v>270</v>
      </c>
      <c r="E914" s="116" t="s">
        <v>271</v>
      </c>
      <c r="F914" s="116" t="s">
        <v>213</v>
      </c>
      <c r="G914" s="269" t="s">
        <v>305</v>
      </c>
      <c r="H914" s="121" t="s">
        <v>373</v>
      </c>
      <c r="I914" s="355" t="s">
        <v>122</v>
      </c>
      <c r="J914" s="121" t="s">
        <v>839</v>
      </c>
      <c r="K914" s="116" t="s">
        <v>213</v>
      </c>
      <c r="L914" s="547" t="s">
        <v>119</v>
      </c>
      <c r="M914" s="279" t="s">
        <v>471</v>
      </c>
      <c r="N914" s="221" t="s">
        <v>472</v>
      </c>
      <c r="O914" s="216" t="s">
        <v>470</v>
      </c>
      <c r="P914" s="421" t="s">
        <v>440</v>
      </c>
      <c r="Q914" s="124" t="s">
        <v>221</v>
      </c>
      <c r="R914" s="125" t="s">
        <v>211</v>
      </c>
      <c r="S914" s="126" t="s">
        <v>222</v>
      </c>
      <c r="T914" s="124" t="s">
        <v>279</v>
      </c>
      <c r="U914" s="26"/>
      <c r="V914" s="26"/>
    </row>
    <row r="915" spans="1:22" x14ac:dyDescent="0.25">
      <c r="A915" s="20" t="s">
        <v>837</v>
      </c>
      <c r="B915" s="13" t="s">
        <v>838</v>
      </c>
      <c r="C915" s="4">
        <v>7</v>
      </c>
      <c r="D915" s="47"/>
      <c r="E915" s="47"/>
      <c r="F915" s="218">
        <v>42161</v>
      </c>
      <c r="G915" s="273">
        <v>0</v>
      </c>
      <c r="H915" s="4">
        <v>1</v>
      </c>
      <c r="I915" s="4">
        <v>1</v>
      </c>
      <c r="J915" s="4">
        <v>0</v>
      </c>
      <c r="K915" s="9" t="s">
        <v>280</v>
      </c>
      <c r="L915" s="220">
        <v>0</v>
      </c>
      <c r="M915" s="220">
        <v>0</v>
      </c>
      <c r="N915" s="220">
        <v>1</v>
      </c>
      <c r="O915" s="220">
        <v>2</v>
      </c>
      <c r="P915" s="220">
        <v>0</v>
      </c>
      <c r="Q915" s="134">
        <v>9</v>
      </c>
      <c r="R915" s="47">
        <v>5</v>
      </c>
      <c r="S915" s="135">
        <v>0.55555555555555558</v>
      </c>
      <c r="T915" s="136">
        <v>6.4444444444444446</v>
      </c>
      <c r="U915" s="26"/>
      <c r="V915" s="26"/>
    </row>
    <row r="916" spans="1:22" x14ac:dyDescent="0.25">
      <c r="A916" s="20" t="s">
        <v>837</v>
      </c>
      <c r="B916" s="13" t="s">
        <v>838</v>
      </c>
      <c r="C916" s="4" t="s">
        <v>269</v>
      </c>
      <c r="D916" s="131" t="s">
        <v>270</v>
      </c>
      <c r="E916" s="116" t="s">
        <v>271</v>
      </c>
      <c r="F916" s="116" t="s">
        <v>213</v>
      </c>
      <c r="G916" s="210" t="s">
        <v>472</v>
      </c>
      <c r="H916" s="466" t="s">
        <v>417</v>
      </c>
      <c r="I916" s="547" t="s">
        <v>119</v>
      </c>
      <c r="J916" s="221" t="s">
        <v>473</v>
      </c>
      <c r="K916" s="116" t="s">
        <v>213</v>
      </c>
      <c r="L916" s="324" t="s">
        <v>372</v>
      </c>
      <c r="M916" s="211" t="s">
        <v>338</v>
      </c>
      <c r="N916" s="396" t="s">
        <v>635</v>
      </c>
      <c r="O916" s="233" t="s">
        <v>313</v>
      </c>
      <c r="P916" s="682" t="s">
        <v>273</v>
      </c>
      <c r="Q916" s="124" t="s">
        <v>221</v>
      </c>
      <c r="R916" s="125" t="s">
        <v>211</v>
      </c>
      <c r="S916" s="126" t="s">
        <v>222</v>
      </c>
      <c r="T916" s="124" t="s">
        <v>279</v>
      </c>
      <c r="U916" s="153"/>
      <c r="V916" s="153"/>
    </row>
    <row r="917" spans="1:22" x14ac:dyDescent="0.25">
      <c r="A917" s="20" t="s">
        <v>837</v>
      </c>
      <c r="B917" s="13" t="s">
        <v>838</v>
      </c>
      <c r="C917" s="47">
        <v>6</v>
      </c>
      <c r="D917" s="229">
        <v>6.4444444444444446</v>
      </c>
      <c r="E917" s="529">
        <v>42184</v>
      </c>
      <c r="F917" s="9" t="s">
        <v>280</v>
      </c>
      <c r="G917" s="228">
        <v>1</v>
      </c>
      <c r="H917" s="220">
        <v>1</v>
      </c>
      <c r="I917" s="220">
        <v>0</v>
      </c>
      <c r="J917" s="220">
        <v>1</v>
      </c>
      <c r="K917" s="132">
        <v>42308</v>
      </c>
      <c r="L917" s="47">
        <v>0</v>
      </c>
      <c r="M917" s="47">
        <v>0</v>
      </c>
      <c r="N917" s="47">
        <v>1</v>
      </c>
      <c r="O917" s="47">
        <v>1</v>
      </c>
      <c r="P917" s="47">
        <v>2</v>
      </c>
      <c r="Q917" s="134">
        <v>9</v>
      </c>
      <c r="R917" s="47">
        <v>7</v>
      </c>
      <c r="S917" s="135">
        <v>0.77777777777777779</v>
      </c>
      <c r="T917" s="156">
        <v>5.666666666666667</v>
      </c>
      <c r="U917" s="394"/>
      <c r="V917" s="283"/>
    </row>
    <row r="918" spans="1:22" x14ac:dyDescent="0.25">
      <c r="A918" s="20" t="s">
        <v>837</v>
      </c>
      <c r="B918" s="13" t="s">
        <v>838</v>
      </c>
      <c r="C918" s="4" t="s">
        <v>269</v>
      </c>
      <c r="D918" s="131" t="s">
        <v>270</v>
      </c>
      <c r="E918" s="116" t="s">
        <v>271</v>
      </c>
      <c r="F918" s="116" t="s">
        <v>213</v>
      </c>
      <c r="G918" s="796" t="s">
        <v>483</v>
      </c>
      <c r="H918" s="233" t="s">
        <v>455</v>
      </c>
      <c r="I918" s="238" t="s">
        <v>482</v>
      </c>
      <c r="J918" s="233" t="s">
        <v>456</v>
      </c>
      <c r="K918" s="396" t="s">
        <v>119</v>
      </c>
      <c r="L918" s="396" t="s">
        <v>454</v>
      </c>
      <c r="M918" s="464" t="s">
        <v>484</v>
      </c>
      <c r="N918" s="464" t="s">
        <v>485</v>
      </c>
      <c r="O918" s="233" t="s">
        <v>455</v>
      </c>
      <c r="P918" s="396" t="s">
        <v>119</v>
      </c>
      <c r="Q918" s="124" t="s">
        <v>221</v>
      </c>
      <c r="R918" s="125" t="s">
        <v>211</v>
      </c>
      <c r="S918" s="126" t="s">
        <v>222</v>
      </c>
      <c r="T918" s="124" t="s">
        <v>279</v>
      </c>
      <c r="U918" s="153"/>
      <c r="V918" s="153"/>
    </row>
    <row r="919" spans="1:22" x14ac:dyDescent="0.25">
      <c r="A919" s="20" t="s">
        <v>837</v>
      </c>
      <c r="B919" s="13" t="s">
        <v>838</v>
      </c>
      <c r="C919" s="47">
        <v>6</v>
      </c>
      <c r="D919" s="229">
        <v>5.666666666666667</v>
      </c>
      <c r="E919" s="529">
        <v>42674</v>
      </c>
      <c r="F919" s="143" t="s">
        <v>354</v>
      </c>
      <c r="G919" s="133">
        <v>0</v>
      </c>
      <c r="H919" s="4">
        <v>1</v>
      </c>
      <c r="I919" s="4">
        <v>-1</v>
      </c>
      <c r="J919" s="4">
        <v>1</v>
      </c>
      <c r="K919" s="4">
        <v>1</v>
      </c>
      <c r="L919" s="4">
        <v>0</v>
      </c>
      <c r="M919" s="4">
        <v>0</v>
      </c>
      <c r="N919" s="4">
        <v>0</v>
      </c>
      <c r="O919" s="4">
        <v>1</v>
      </c>
      <c r="P919" s="4">
        <v>1</v>
      </c>
      <c r="Q919" s="134">
        <v>10</v>
      </c>
      <c r="R919" s="47">
        <v>4</v>
      </c>
      <c r="S919" s="135">
        <v>0.4</v>
      </c>
      <c r="T919" s="156">
        <v>5.2666666666666666</v>
      </c>
      <c r="U919" s="835"/>
      <c r="V919" s="283"/>
    </row>
    <row r="920" spans="1:22" x14ac:dyDescent="0.25">
      <c r="A920" s="20" t="s">
        <v>837</v>
      </c>
      <c r="B920" s="13" t="s">
        <v>838</v>
      </c>
      <c r="C920" s="4" t="s">
        <v>269</v>
      </c>
      <c r="D920" s="131" t="s">
        <v>270</v>
      </c>
      <c r="E920" s="116" t="s">
        <v>271</v>
      </c>
      <c r="F920" s="116" t="s">
        <v>213</v>
      </c>
      <c r="G920" s="796" t="s">
        <v>483</v>
      </c>
      <c r="H920" s="475" t="s">
        <v>486</v>
      </c>
      <c r="I920" s="396" t="s">
        <v>482</v>
      </c>
      <c r="J920" s="464" t="s">
        <v>484</v>
      </c>
      <c r="K920" s="116" t="s">
        <v>295</v>
      </c>
      <c r="L920" s="240" t="s">
        <v>118</v>
      </c>
      <c r="M920" s="246" t="s">
        <v>363</v>
      </c>
      <c r="N920" s="352" t="s">
        <v>546</v>
      </c>
      <c r="O920" s="116" t="s">
        <v>213</v>
      </c>
      <c r="P920" s="232" t="s">
        <v>457</v>
      </c>
      <c r="Q920" s="124" t="s">
        <v>221</v>
      </c>
      <c r="R920" s="125" t="s">
        <v>211</v>
      </c>
      <c r="S920" s="126" t="s">
        <v>222</v>
      </c>
      <c r="T920" s="124" t="s">
        <v>279</v>
      </c>
      <c r="U920" s="153"/>
      <c r="V920" s="153"/>
    </row>
    <row r="921" spans="1:22" x14ac:dyDescent="0.25">
      <c r="A921" s="20" t="s">
        <v>837</v>
      </c>
      <c r="B921" s="13" t="s">
        <v>838</v>
      </c>
      <c r="C921" s="47">
        <v>5</v>
      </c>
      <c r="D921" s="229">
        <v>5.2666666666666666</v>
      </c>
      <c r="E921" s="529">
        <v>42374</v>
      </c>
      <c r="F921" s="143" t="s">
        <v>354</v>
      </c>
      <c r="G921" s="4">
        <v>1</v>
      </c>
      <c r="H921" s="4">
        <v>0</v>
      </c>
      <c r="I921" s="4">
        <v>1</v>
      </c>
      <c r="J921" s="4">
        <v>2</v>
      </c>
      <c r="K921" s="143" t="s">
        <v>297</v>
      </c>
      <c r="L921" s="220">
        <v>0</v>
      </c>
      <c r="M921" s="4">
        <v>0</v>
      </c>
      <c r="N921" s="4">
        <v>0</v>
      </c>
      <c r="O921" s="132" t="s">
        <v>226</v>
      </c>
      <c r="P921" s="4">
        <v>0</v>
      </c>
      <c r="Q921" s="134">
        <v>8</v>
      </c>
      <c r="R921" s="47">
        <v>4</v>
      </c>
      <c r="S921" s="135">
        <v>0.5</v>
      </c>
      <c r="T921" s="156">
        <v>4.7666666666666666</v>
      </c>
      <c r="U921" s="835"/>
      <c r="V921" s="863"/>
    </row>
    <row r="922" spans="1:22" x14ac:dyDescent="0.25">
      <c r="A922" s="20" t="s">
        <v>837</v>
      </c>
      <c r="B922" s="13" t="s">
        <v>838</v>
      </c>
      <c r="C922" s="4" t="s">
        <v>269</v>
      </c>
      <c r="D922" s="131" t="s">
        <v>270</v>
      </c>
      <c r="E922" s="116" t="s">
        <v>271</v>
      </c>
      <c r="F922" s="116" t="s">
        <v>213</v>
      </c>
      <c r="G922" s="240" t="s">
        <v>455</v>
      </c>
      <c r="H922" s="240" t="s">
        <v>456</v>
      </c>
      <c r="I922" s="139" t="s">
        <v>372</v>
      </c>
      <c r="J922" s="240" t="s">
        <v>118</v>
      </c>
      <c r="K922" s="387" t="s">
        <v>285</v>
      </c>
      <c r="L922" s="240" t="s">
        <v>327</v>
      </c>
      <c r="M922" s="232" t="s">
        <v>457</v>
      </c>
      <c r="N922" s="240" t="s">
        <v>455</v>
      </c>
      <c r="O922" s="246" t="s">
        <v>458</v>
      </c>
      <c r="P922" s="797" t="s">
        <v>116</v>
      </c>
      <c r="Q922" s="124" t="s">
        <v>221</v>
      </c>
      <c r="R922" s="125" t="s">
        <v>211</v>
      </c>
      <c r="S922" s="126" t="s">
        <v>222</v>
      </c>
      <c r="T922" s="124" t="s">
        <v>279</v>
      </c>
      <c r="U922" s="153"/>
      <c r="V922" s="153"/>
    </row>
    <row r="923" spans="1:22" x14ac:dyDescent="0.25">
      <c r="A923" s="20" t="s">
        <v>837</v>
      </c>
      <c r="B923" s="13" t="s">
        <v>838</v>
      </c>
      <c r="C923" s="47">
        <v>5</v>
      </c>
      <c r="D923" s="183">
        <v>4.7666666666666666</v>
      </c>
      <c r="E923" s="203">
        <v>42450</v>
      </c>
      <c r="F923" s="132" t="s">
        <v>226</v>
      </c>
      <c r="G923" s="4">
        <v>0</v>
      </c>
      <c r="H923" s="4">
        <v>0</v>
      </c>
      <c r="I923" s="4">
        <v>0</v>
      </c>
      <c r="J923" s="4">
        <v>0</v>
      </c>
      <c r="K923" s="4">
        <v>1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134">
        <v>10</v>
      </c>
      <c r="R923" s="47">
        <v>1</v>
      </c>
      <c r="S923" s="135">
        <v>0.1</v>
      </c>
      <c r="T923" s="156">
        <v>4.666666666666667</v>
      </c>
      <c r="U923" s="835"/>
      <c r="V923" s="863"/>
    </row>
    <row r="924" spans="1:22" x14ac:dyDescent="0.25">
      <c r="A924" s="20" t="s">
        <v>837</v>
      </c>
      <c r="B924" s="13" t="s">
        <v>838</v>
      </c>
      <c r="C924" s="4" t="s">
        <v>269</v>
      </c>
      <c r="D924" s="131" t="s">
        <v>270</v>
      </c>
      <c r="E924" s="116" t="s">
        <v>271</v>
      </c>
      <c r="F924" s="116" t="s">
        <v>213</v>
      </c>
      <c r="G924" s="355" t="s">
        <v>138</v>
      </c>
      <c r="H924" s="246" t="s">
        <v>122</v>
      </c>
      <c r="I924" s="355" t="s">
        <v>273</v>
      </c>
      <c r="J924" s="246" t="s">
        <v>251</v>
      </c>
      <c r="K924" s="332" t="s">
        <v>118</v>
      </c>
      <c r="L924" s="246" t="s">
        <v>122</v>
      </c>
      <c r="M924" s="355" t="s">
        <v>273</v>
      </c>
      <c r="N924" s="246" t="s">
        <v>251</v>
      </c>
      <c r="O924" s="116" t="s">
        <v>213</v>
      </c>
      <c r="P924" s="323" t="str">
        <f>+'[2]Input sheet'!$B$19</f>
        <v>De Villiers M</v>
      </c>
      <c r="Q924" s="124" t="s">
        <v>221</v>
      </c>
      <c r="R924" s="125" t="s">
        <v>211</v>
      </c>
      <c r="S924" s="126" t="s">
        <v>222</v>
      </c>
      <c r="T924" s="124" t="s">
        <v>279</v>
      </c>
      <c r="U924" s="153"/>
      <c r="V924" s="153"/>
    </row>
    <row r="925" spans="1:22" x14ac:dyDescent="0.25">
      <c r="A925" s="20" t="s">
        <v>837</v>
      </c>
      <c r="B925" s="13" t="s">
        <v>838</v>
      </c>
      <c r="C925" s="47">
        <v>5</v>
      </c>
      <c r="D925" s="183">
        <v>4.666666666666667</v>
      </c>
      <c r="E925" s="203">
        <v>42450</v>
      </c>
      <c r="F925" s="244" t="s">
        <v>293</v>
      </c>
      <c r="G925" s="133">
        <v>0</v>
      </c>
      <c r="H925" s="4">
        <v>0</v>
      </c>
      <c r="I925" s="4">
        <v>0</v>
      </c>
      <c r="J925" s="4">
        <v>1</v>
      </c>
      <c r="K925" s="250">
        <v>1</v>
      </c>
      <c r="L925" s="250">
        <v>0</v>
      </c>
      <c r="M925" s="250">
        <v>0</v>
      </c>
      <c r="N925" s="250">
        <v>1</v>
      </c>
      <c r="O925" s="187" t="s">
        <v>250</v>
      </c>
      <c r="P925" s="47">
        <v>0</v>
      </c>
      <c r="Q925" s="134">
        <v>9</v>
      </c>
      <c r="R925" s="47">
        <v>3</v>
      </c>
      <c r="S925" s="135">
        <f>+R925/Q925</f>
        <v>0.33333333333333331</v>
      </c>
      <c r="T925" s="156">
        <f>+D925-S925</f>
        <v>4.3333333333333339</v>
      </c>
      <c r="U925" s="835"/>
      <c r="V925" s="171"/>
    </row>
    <row r="926" spans="1:22" x14ac:dyDescent="0.25">
      <c r="A926" s="20" t="s">
        <v>837</v>
      </c>
      <c r="B926" s="13" t="s">
        <v>838</v>
      </c>
      <c r="C926" s="4" t="s">
        <v>269</v>
      </c>
      <c r="D926" s="131" t="s">
        <v>270</v>
      </c>
      <c r="E926" s="116" t="s">
        <v>271</v>
      </c>
      <c r="F926" s="116" t="s">
        <v>213</v>
      </c>
      <c r="G926" s="355" t="s">
        <v>118</v>
      </c>
      <c r="H926" s="232" t="str">
        <f>+'[2]Input sheet'!$B$25</f>
        <v>Breytenb N</v>
      </c>
      <c r="I926" s="578" t="s">
        <v>460</v>
      </c>
      <c r="J926" s="387" t="s">
        <v>388</v>
      </c>
      <c r="K926" s="578" t="s">
        <v>460</v>
      </c>
      <c r="L926" s="206" t="s">
        <v>251</v>
      </c>
      <c r="M926" s="332" t="s">
        <v>387</v>
      </c>
      <c r="N926" s="303" t="s">
        <v>460</v>
      </c>
      <c r="O926" s="313" t="s">
        <v>429</v>
      </c>
      <c r="P926" s="450" t="s">
        <v>388</v>
      </c>
      <c r="Q926" s="124" t="s">
        <v>221</v>
      </c>
      <c r="R926" s="125" t="s">
        <v>211</v>
      </c>
      <c r="S926" s="126" t="s">
        <v>222</v>
      </c>
      <c r="T926" s="124" t="s">
        <v>279</v>
      </c>
      <c r="U926" s="153"/>
      <c r="V926" s="153"/>
    </row>
    <row r="927" spans="1:22" x14ac:dyDescent="0.25">
      <c r="A927" s="20" t="s">
        <v>837</v>
      </c>
      <c r="B927" s="13" t="s">
        <v>838</v>
      </c>
      <c r="C927" s="47">
        <v>4</v>
      </c>
      <c r="D927" s="183">
        <f>+T925</f>
        <v>4.3333333333333339</v>
      </c>
      <c r="E927" s="4"/>
      <c r="F927" s="187" t="s">
        <v>250</v>
      </c>
      <c r="G927" s="4">
        <v>0</v>
      </c>
      <c r="H927" s="4">
        <v>0</v>
      </c>
      <c r="I927" s="47">
        <v>-1</v>
      </c>
      <c r="J927" s="4">
        <v>0</v>
      </c>
      <c r="K927" s="47">
        <v>-1</v>
      </c>
      <c r="L927" s="47">
        <v>0</v>
      </c>
      <c r="M927" s="47">
        <v>0</v>
      </c>
      <c r="N927" s="47">
        <v>-1</v>
      </c>
      <c r="O927" s="47">
        <v>0</v>
      </c>
      <c r="P927" s="47">
        <v>0</v>
      </c>
      <c r="Q927" s="134">
        <v>10</v>
      </c>
      <c r="R927" s="47">
        <v>-3</v>
      </c>
      <c r="S927" s="135">
        <f>+R927/Q927</f>
        <v>-0.3</v>
      </c>
      <c r="T927" s="156">
        <f>+D927-S927</f>
        <v>4.6333333333333337</v>
      </c>
      <c r="U927" s="835"/>
      <c r="V927" s="171"/>
    </row>
    <row r="928" spans="1:22" x14ac:dyDescent="0.25">
      <c r="A928" s="20" t="s">
        <v>840</v>
      </c>
      <c r="B928" s="13" t="s">
        <v>838</v>
      </c>
      <c r="C928" s="4" t="s">
        <v>269</v>
      </c>
      <c r="D928" s="131" t="s">
        <v>270</v>
      </c>
      <c r="E928" s="116" t="s">
        <v>271</v>
      </c>
      <c r="F928" s="116" t="s">
        <v>213</v>
      </c>
      <c r="G928" s="864" t="s">
        <v>460</v>
      </c>
      <c r="H928" s="116" t="s">
        <v>295</v>
      </c>
      <c r="I928" s="478" t="s">
        <v>118</v>
      </c>
      <c r="J928" s="413" t="s">
        <v>137</v>
      </c>
      <c r="K928" s="483" t="s">
        <v>388</v>
      </c>
      <c r="L928" s="483" t="s">
        <v>388</v>
      </c>
      <c r="M928" s="454" t="s">
        <v>119</v>
      </c>
      <c r="N928" s="238" t="s">
        <v>333</v>
      </c>
      <c r="O928" s="479" t="s">
        <v>274</v>
      </c>
      <c r="Q928" s="305" t="s">
        <v>221</v>
      </c>
      <c r="R928" s="7" t="s">
        <v>211</v>
      </c>
      <c r="S928" s="306" t="s">
        <v>222</v>
      </c>
      <c r="T928" s="124" t="s">
        <v>279</v>
      </c>
      <c r="U928" s="153" t="s">
        <v>430</v>
      </c>
      <c r="V928" s="153" t="s">
        <v>231</v>
      </c>
    </row>
    <row r="929" spans="1:22" x14ac:dyDescent="0.25">
      <c r="A929" s="20" t="s">
        <v>840</v>
      </c>
      <c r="B929" s="13" t="s">
        <v>838</v>
      </c>
      <c r="C929" s="186">
        <v>5</v>
      </c>
      <c r="D929" s="183">
        <f>+T927</f>
        <v>4.6333333333333337</v>
      </c>
      <c r="E929" s="203">
        <v>42548</v>
      </c>
      <c r="F929" s="187" t="s">
        <v>250</v>
      </c>
      <c r="G929" s="133">
        <v>-1</v>
      </c>
      <c r="H929" s="143" t="s">
        <v>330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-1</v>
      </c>
      <c r="O929" s="4">
        <v>0</v>
      </c>
      <c r="Q929" s="415">
        <v>8</v>
      </c>
      <c r="R929" s="45">
        <v>-2</v>
      </c>
      <c r="S929" s="308">
        <f>+R929/Q929</f>
        <v>-0.25</v>
      </c>
      <c r="T929" s="309">
        <f>+D929-S929</f>
        <v>4.8833333333333337</v>
      </c>
      <c r="U929" s="835">
        <v>6.4443999999999999</v>
      </c>
      <c r="V929" s="171">
        <f>+U929-T929</f>
        <v>1.5610666666666662</v>
      </c>
    </row>
    <row r="930" spans="1:22" x14ac:dyDescent="0.25">
      <c r="A930" s="30" t="s">
        <v>841</v>
      </c>
      <c r="B930" s="13" t="s">
        <v>842</v>
      </c>
      <c r="C930" s="4" t="s">
        <v>269</v>
      </c>
      <c r="D930" s="131" t="s">
        <v>270</v>
      </c>
      <c r="E930" s="116" t="s">
        <v>271</v>
      </c>
      <c r="F930" s="116" t="s">
        <v>213</v>
      </c>
      <c r="G930" s="206" t="s">
        <v>720</v>
      </c>
      <c r="H930" s="204" t="s">
        <v>267</v>
      </c>
      <c r="I930" s="464" t="s">
        <v>485</v>
      </c>
      <c r="J930" s="204" t="s">
        <v>372</v>
      </c>
      <c r="K930" s="233" t="s">
        <v>273</v>
      </c>
      <c r="Q930" s="124" t="s">
        <v>221</v>
      </c>
      <c r="R930" s="125" t="s">
        <v>211</v>
      </c>
      <c r="S930" s="126" t="s">
        <v>222</v>
      </c>
      <c r="T930" s="124" t="s">
        <v>279</v>
      </c>
      <c r="U930" s="153" t="s">
        <v>230</v>
      </c>
      <c r="V930" s="153" t="s">
        <v>231</v>
      </c>
    </row>
    <row r="931" spans="1:22" x14ac:dyDescent="0.25">
      <c r="A931" s="30" t="s">
        <v>841</v>
      </c>
      <c r="B931" s="13" t="s">
        <v>842</v>
      </c>
      <c r="C931" s="4">
        <v>5</v>
      </c>
      <c r="D931" s="4"/>
      <c r="E931" s="4"/>
      <c r="F931" s="187" t="s">
        <v>261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Q931" s="134">
        <v>5</v>
      </c>
      <c r="R931" s="47">
        <v>0</v>
      </c>
      <c r="S931" s="135">
        <f>+R931/Q931</f>
        <v>0</v>
      </c>
      <c r="T931" s="497">
        <f>+C931-S931</f>
        <v>5</v>
      </c>
      <c r="U931" s="423">
        <v>5</v>
      </c>
      <c r="V931" s="146">
        <f>+U931-T931</f>
        <v>0</v>
      </c>
    </row>
    <row r="932" spans="1:22" x14ac:dyDescent="0.25">
      <c r="A932" s="20" t="s">
        <v>843</v>
      </c>
      <c r="B932" s="11" t="s">
        <v>844</v>
      </c>
      <c r="C932" s="4" t="s">
        <v>269</v>
      </c>
      <c r="D932" s="131" t="s">
        <v>270</v>
      </c>
      <c r="E932" s="116" t="s">
        <v>271</v>
      </c>
      <c r="F932" s="116" t="s">
        <v>213</v>
      </c>
      <c r="G932" s="543" t="s">
        <v>370</v>
      </c>
      <c r="H932" s="265" t="s">
        <v>369</v>
      </c>
      <c r="I932" s="375" t="s">
        <v>402</v>
      </c>
      <c r="J932" s="674" t="s">
        <v>656</v>
      </c>
      <c r="K932" s="149" t="s">
        <v>137</v>
      </c>
      <c r="L932" s="544" t="s">
        <v>331</v>
      </c>
      <c r="M932" s="265" t="s">
        <v>265</v>
      </c>
      <c r="N932" s="116" t="s">
        <v>213</v>
      </c>
      <c r="O932" s="313" t="s">
        <v>845</v>
      </c>
      <c r="P932" s="211" t="s">
        <v>406</v>
      </c>
      <c r="Q932" s="124" t="s">
        <v>221</v>
      </c>
      <c r="R932" s="125" t="s">
        <v>211</v>
      </c>
      <c r="S932" s="126" t="s">
        <v>222</v>
      </c>
      <c r="T932" s="124" t="s">
        <v>279</v>
      </c>
      <c r="U932" s="26"/>
      <c r="V932" s="26"/>
    </row>
    <row r="933" spans="1:22" x14ac:dyDescent="0.25">
      <c r="A933" s="20" t="s">
        <v>843</v>
      </c>
      <c r="B933" s="11" t="s">
        <v>844</v>
      </c>
      <c r="C933" s="4">
        <v>7</v>
      </c>
      <c r="D933" s="4"/>
      <c r="E933" s="132"/>
      <c r="F933" s="128" t="s">
        <v>224</v>
      </c>
      <c r="G933" s="129">
        <v>0</v>
      </c>
      <c r="H933" s="130">
        <v>1</v>
      </c>
      <c r="I933" s="130">
        <v>1</v>
      </c>
      <c r="J933" s="130">
        <v>-1</v>
      </c>
      <c r="K933" s="130">
        <v>-1</v>
      </c>
      <c r="L933" s="130">
        <v>0</v>
      </c>
      <c r="M933" s="130">
        <v>1</v>
      </c>
      <c r="N933" s="143">
        <v>42140</v>
      </c>
      <c r="O933" s="4">
        <v>0</v>
      </c>
      <c r="P933" s="4">
        <v>2</v>
      </c>
      <c r="Q933" s="134">
        <v>9</v>
      </c>
      <c r="R933" s="47">
        <v>3</v>
      </c>
      <c r="S933" s="135">
        <v>0.33333333333333331</v>
      </c>
      <c r="T933" s="136">
        <v>6.666666666666667</v>
      </c>
      <c r="U933" s="558"/>
      <c r="V933" s="26"/>
    </row>
    <row r="934" spans="1:22" x14ac:dyDescent="0.25">
      <c r="A934" s="20" t="s">
        <v>843</v>
      </c>
      <c r="B934" s="11" t="s">
        <v>844</v>
      </c>
      <c r="C934" s="4" t="s">
        <v>269</v>
      </c>
      <c r="D934" s="131" t="s">
        <v>270</v>
      </c>
      <c r="E934" s="116" t="s">
        <v>271</v>
      </c>
      <c r="F934" s="116" t="s">
        <v>213</v>
      </c>
      <c r="G934" s="865" t="s">
        <v>174</v>
      </c>
      <c r="H934" s="376" t="s">
        <v>407</v>
      </c>
      <c r="I934" s="313" t="s">
        <v>427</v>
      </c>
      <c r="J934" s="116" t="s">
        <v>213</v>
      </c>
      <c r="K934" s="121" t="s">
        <v>275</v>
      </c>
      <c r="L934" s="214" t="s">
        <v>309</v>
      </c>
      <c r="M934" s="116" t="s">
        <v>213</v>
      </c>
      <c r="N934" s="216" t="s">
        <v>292</v>
      </c>
      <c r="O934" s="258" t="s">
        <v>356</v>
      </c>
      <c r="P934" s="216" t="s">
        <v>590</v>
      </c>
      <c r="Q934" s="124" t="s">
        <v>221</v>
      </c>
      <c r="R934" s="125" t="s">
        <v>211</v>
      </c>
      <c r="S934" s="126" t="s">
        <v>222</v>
      </c>
      <c r="T934" s="124" t="s">
        <v>279</v>
      </c>
      <c r="U934" s="141"/>
      <c r="V934" s="153"/>
    </row>
    <row r="935" spans="1:22" x14ac:dyDescent="0.25">
      <c r="A935" s="20" t="s">
        <v>843</v>
      </c>
      <c r="B935" s="11" t="s">
        <v>844</v>
      </c>
      <c r="C935" s="47">
        <v>7</v>
      </c>
      <c r="D935" s="183">
        <v>6.666666666666667</v>
      </c>
      <c r="E935" s="132">
        <v>42140</v>
      </c>
      <c r="F935" s="143">
        <v>42140</v>
      </c>
      <c r="G935" s="133">
        <v>0</v>
      </c>
      <c r="H935" s="4">
        <v>-1</v>
      </c>
      <c r="I935" s="4">
        <v>1</v>
      </c>
      <c r="J935" s="218">
        <v>42161</v>
      </c>
      <c r="K935" s="47">
        <v>0</v>
      </c>
      <c r="L935" s="4">
        <v>-1</v>
      </c>
      <c r="M935" s="9" t="s">
        <v>280</v>
      </c>
      <c r="N935" s="4">
        <v>1</v>
      </c>
      <c r="O935" s="4">
        <v>-1</v>
      </c>
      <c r="P935" s="4">
        <v>1</v>
      </c>
      <c r="Q935" s="134">
        <v>8</v>
      </c>
      <c r="R935" s="47">
        <v>0</v>
      </c>
      <c r="S935" s="135">
        <v>0</v>
      </c>
      <c r="T935" s="156">
        <v>6.666666666666667</v>
      </c>
      <c r="U935" s="354"/>
      <c r="V935" s="171"/>
    </row>
    <row r="936" spans="1:22" x14ac:dyDescent="0.25">
      <c r="A936" s="20" t="s">
        <v>843</v>
      </c>
      <c r="B936" s="11" t="s">
        <v>844</v>
      </c>
      <c r="C936" s="4" t="s">
        <v>269</v>
      </c>
      <c r="D936" s="131" t="s">
        <v>270</v>
      </c>
      <c r="E936" s="116" t="s">
        <v>271</v>
      </c>
      <c r="F936" s="116" t="s">
        <v>213</v>
      </c>
      <c r="G936" s="288" t="s">
        <v>292</v>
      </c>
      <c r="H936" s="174" t="s">
        <v>401</v>
      </c>
      <c r="I936" s="116" t="s">
        <v>213</v>
      </c>
      <c r="J936" s="240" t="s">
        <v>291</v>
      </c>
      <c r="K936" s="246" t="s">
        <v>136</v>
      </c>
      <c r="L936" s="174" t="s">
        <v>137</v>
      </c>
      <c r="M936" s="242" t="s">
        <v>318</v>
      </c>
      <c r="N936" s="174" t="s">
        <v>122</v>
      </c>
      <c r="O936" s="116" t="s">
        <v>213</v>
      </c>
      <c r="P936" s="240" t="s">
        <v>292</v>
      </c>
      <c r="Q936" s="124" t="s">
        <v>221</v>
      </c>
      <c r="R936" s="125" t="s">
        <v>211</v>
      </c>
      <c r="S936" s="126" t="s">
        <v>222</v>
      </c>
      <c r="T936" s="124" t="s">
        <v>279</v>
      </c>
      <c r="U936" s="141"/>
      <c r="V936" s="153"/>
    </row>
    <row r="937" spans="1:22" x14ac:dyDescent="0.25">
      <c r="A937" s="20" t="s">
        <v>843</v>
      </c>
      <c r="B937" s="11" t="s">
        <v>844</v>
      </c>
      <c r="C937" s="47">
        <v>7</v>
      </c>
      <c r="D937" s="183">
        <v>6.666666666666667</v>
      </c>
      <c r="E937" s="132">
        <v>42184</v>
      </c>
      <c r="F937" s="116" t="s">
        <v>561</v>
      </c>
      <c r="G937" s="133">
        <v>1</v>
      </c>
      <c r="H937" s="4">
        <v>0</v>
      </c>
      <c r="I937" s="132">
        <v>42406</v>
      </c>
      <c r="J937" s="47">
        <v>0</v>
      </c>
      <c r="K937" s="47">
        <v>0</v>
      </c>
      <c r="L937" s="47">
        <v>-2</v>
      </c>
      <c r="M937" s="47">
        <v>-1</v>
      </c>
      <c r="N937" s="47">
        <v>-1</v>
      </c>
      <c r="O937" s="132">
        <v>42420</v>
      </c>
      <c r="P937" s="4">
        <v>0</v>
      </c>
      <c r="Q937" s="134">
        <v>8</v>
      </c>
      <c r="R937" s="47">
        <v>-3</v>
      </c>
      <c r="S937" s="135">
        <v>-0.375</v>
      </c>
      <c r="T937" s="156">
        <v>7.041666666666667</v>
      </c>
      <c r="U937" s="354"/>
      <c r="V937" s="171"/>
    </row>
    <row r="938" spans="1:22" x14ac:dyDescent="0.25">
      <c r="A938" s="20" t="s">
        <v>843</v>
      </c>
      <c r="B938" s="11" t="s">
        <v>844</v>
      </c>
      <c r="C938" s="4" t="s">
        <v>269</v>
      </c>
      <c r="D938" s="131" t="s">
        <v>270</v>
      </c>
      <c r="E938" s="116" t="s">
        <v>271</v>
      </c>
      <c r="F938" s="116" t="s">
        <v>213</v>
      </c>
      <c r="G938" s="174" t="s">
        <v>251</v>
      </c>
      <c r="H938" s="231" t="s">
        <v>246</v>
      </c>
      <c r="I938" s="246" t="s">
        <v>321</v>
      </c>
      <c r="J938" s="240" t="s">
        <v>361</v>
      </c>
      <c r="K938" s="131" t="s">
        <v>213</v>
      </c>
      <c r="L938" s="16" t="s">
        <v>67</v>
      </c>
      <c r="M938" s="174" t="s">
        <v>137</v>
      </c>
      <c r="N938" s="174" t="s">
        <v>136</v>
      </c>
      <c r="O938" s="166" t="s">
        <v>266</v>
      </c>
      <c r="P938" s="158" t="s">
        <v>247</v>
      </c>
      <c r="Q938" s="124" t="s">
        <v>221</v>
      </c>
      <c r="R938" s="125" t="s">
        <v>211</v>
      </c>
      <c r="S938" s="126" t="s">
        <v>222</v>
      </c>
      <c r="T938" s="124" t="s">
        <v>279</v>
      </c>
      <c r="U938" s="141"/>
      <c r="V938" s="141"/>
    </row>
    <row r="939" spans="1:22" x14ac:dyDescent="0.25">
      <c r="A939" s="20" t="s">
        <v>843</v>
      </c>
      <c r="B939" s="11" t="s">
        <v>844</v>
      </c>
      <c r="C939" s="47">
        <v>7</v>
      </c>
      <c r="D939" s="142">
        <v>7.041666666666667</v>
      </c>
      <c r="E939" s="128">
        <v>42420</v>
      </c>
      <c r="F939" s="132">
        <v>42420</v>
      </c>
      <c r="G939" s="4">
        <v>0</v>
      </c>
      <c r="H939" s="4">
        <v>1</v>
      </c>
      <c r="I939" s="4">
        <v>1</v>
      </c>
      <c r="J939" s="4">
        <v>0</v>
      </c>
      <c r="K939" s="132">
        <v>42476</v>
      </c>
      <c r="L939" s="4">
        <v>-3</v>
      </c>
      <c r="M939" s="4">
        <v>-2</v>
      </c>
      <c r="N939" s="4">
        <v>-1</v>
      </c>
      <c r="O939" s="4">
        <v>-2</v>
      </c>
      <c r="P939" s="4">
        <v>-1</v>
      </c>
      <c r="Q939" s="169">
        <v>9</v>
      </c>
      <c r="R939" s="47">
        <v>-7</v>
      </c>
      <c r="S939" s="135">
        <f>+R939/Q939</f>
        <v>-0.77777777777777779</v>
      </c>
      <c r="T939" s="144">
        <f>+D939-S939</f>
        <v>7.8194444444444446</v>
      </c>
      <c r="U939" s="795"/>
      <c r="V939" s="171"/>
    </row>
    <row r="940" spans="1:22" x14ac:dyDescent="0.25">
      <c r="A940" s="20" t="s">
        <v>843</v>
      </c>
      <c r="B940" s="11" t="s">
        <v>844</v>
      </c>
      <c r="C940" s="4" t="s">
        <v>269</v>
      </c>
      <c r="D940" s="131" t="s">
        <v>270</v>
      </c>
      <c r="E940" s="116" t="s">
        <v>271</v>
      </c>
      <c r="F940" s="116" t="s">
        <v>213</v>
      </c>
      <c r="G940" s="292" t="s">
        <v>143</v>
      </c>
      <c r="H940" s="116" t="s">
        <v>213</v>
      </c>
      <c r="I940" s="279" t="s">
        <v>403</v>
      </c>
      <c r="J940" s="122" t="s">
        <v>488</v>
      </c>
      <c r="K940" s="242" t="s">
        <v>463</v>
      </c>
      <c r="L940" s="223" t="s">
        <v>119</v>
      </c>
      <c r="M940" s="782" t="s">
        <v>294</v>
      </c>
      <c r="N940" s="434" t="s">
        <v>120</v>
      </c>
      <c r="O940" s="581" t="s">
        <v>550</v>
      </c>
      <c r="P940" s="356" t="s">
        <v>273</v>
      </c>
      <c r="Q940" s="124" t="s">
        <v>221</v>
      </c>
      <c r="R940" s="125" t="s">
        <v>211</v>
      </c>
      <c r="S940" s="126" t="s">
        <v>222</v>
      </c>
      <c r="T940" s="124" t="s">
        <v>279</v>
      </c>
      <c r="U940" s="141"/>
      <c r="V940" s="141"/>
    </row>
    <row r="941" spans="1:22" x14ac:dyDescent="0.25">
      <c r="A941" s="20" t="s">
        <v>843</v>
      </c>
      <c r="B941" s="11" t="s">
        <v>844</v>
      </c>
      <c r="C941" s="47">
        <v>8</v>
      </c>
      <c r="D941" s="183">
        <f>+T939</f>
        <v>7.8194444444444446</v>
      </c>
      <c r="E941" s="132">
        <v>42476</v>
      </c>
      <c r="F941" s="132">
        <v>42476</v>
      </c>
      <c r="G941" s="4">
        <v>1</v>
      </c>
      <c r="H941" s="187" t="s">
        <v>464</v>
      </c>
      <c r="I941" s="4">
        <v>0</v>
      </c>
      <c r="J941" s="4">
        <v>0</v>
      </c>
      <c r="K941" s="4">
        <v>0</v>
      </c>
      <c r="L941" s="4">
        <v>0</v>
      </c>
      <c r="M941" s="4">
        <v>-1</v>
      </c>
      <c r="N941" s="4">
        <v>0</v>
      </c>
      <c r="O941" s="4">
        <v>0</v>
      </c>
      <c r="P941" s="4">
        <v>0</v>
      </c>
      <c r="Q941" s="169">
        <v>9</v>
      </c>
      <c r="R941" s="47">
        <v>0</v>
      </c>
      <c r="S941" s="135">
        <f>+R941/Q941</f>
        <v>0</v>
      </c>
      <c r="T941" s="144">
        <f>+D941-S941</f>
        <v>7.8194444444444446</v>
      </c>
      <c r="U941" s="795"/>
      <c r="V941" s="171"/>
    </row>
    <row r="942" spans="1:22" x14ac:dyDescent="0.25">
      <c r="A942" s="20" t="s">
        <v>843</v>
      </c>
      <c r="B942" s="11" t="s">
        <v>844</v>
      </c>
      <c r="C942" s="4" t="s">
        <v>269</v>
      </c>
      <c r="D942" s="131" t="s">
        <v>270</v>
      </c>
      <c r="E942" s="116" t="s">
        <v>271</v>
      </c>
      <c r="F942" s="116" t="s">
        <v>213</v>
      </c>
      <c r="G942" s="782" t="s">
        <v>294</v>
      </c>
      <c r="H942" s="434" t="s">
        <v>120</v>
      </c>
      <c r="I942" s="242" t="s">
        <v>463</v>
      </c>
      <c r="J942" s="223" t="s">
        <v>119</v>
      </c>
      <c r="K942" s="132"/>
      <c r="L942" s="4"/>
      <c r="M942" s="4"/>
      <c r="N942" s="4"/>
      <c r="O942" s="4"/>
      <c r="P942" s="4"/>
      <c r="Q942" s="124" t="s">
        <v>221</v>
      </c>
      <c r="R942" s="125" t="s">
        <v>211</v>
      </c>
      <c r="S942" s="126" t="s">
        <v>222</v>
      </c>
      <c r="T942" s="124" t="s">
        <v>279</v>
      </c>
      <c r="U942" s="141" t="s">
        <v>230</v>
      </c>
      <c r="V942" s="141" t="s">
        <v>231</v>
      </c>
    </row>
    <row r="943" spans="1:22" x14ac:dyDescent="0.25">
      <c r="A943" s="20" t="s">
        <v>843</v>
      </c>
      <c r="B943" s="11" t="s">
        <v>844</v>
      </c>
      <c r="C943" s="186">
        <v>8</v>
      </c>
      <c r="D943" s="183">
        <f>+T941</f>
        <v>7.8194444444444446</v>
      </c>
      <c r="E943" s="203">
        <v>42492</v>
      </c>
      <c r="F943" s="187" t="s">
        <v>464</v>
      </c>
      <c r="G943" s="4">
        <v>-1</v>
      </c>
      <c r="H943" s="4">
        <v>0</v>
      </c>
      <c r="I943" s="4">
        <v>0</v>
      </c>
      <c r="J943" s="4">
        <v>0</v>
      </c>
      <c r="K943" s="132"/>
      <c r="L943" s="4"/>
      <c r="M943" s="4"/>
      <c r="N943" s="4"/>
      <c r="O943" s="4"/>
      <c r="P943" s="4"/>
      <c r="Q943" s="169">
        <v>4</v>
      </c>
      <c r="R943" s="47">
        <v>-1</v>
      </c>
      <c r="S943" s="135">
        <f>+R943/Q943</f>
        <v>-0.25</v>
      </c>
      <c r="T943" s="144">
        <f>+D943-S943</f>
        <v>8.0694444444444446</v>
      </c>
      <c r="U943" s="795">
        <v>6.6666999999999996</v>
      </c>
      <c r="V943" s="171">
        <f>+U943-T943</f>
        <v>-1.402744444444445</v>
      </c>
    </row>
    <row r="944" spans="1:22" x14ac:dyDescent="0.25">
      <c r="A944" s="7" t="s">
        <v>843</v>
      </c>
      <c r="B944" s="11" t="s">
        <v>846</v>
      </c>
      <c r="C944" s="4" t="s">
        <v>269</v>
      </c>
      <c r="D944" s="131" t="s">
        <v>270</v>
      </c>
      <c r="E944" s="116" t="s">
        <v>271</v>
      </c>
      <c r="F944" s="116" t="s">
        <v>213</v>
      </c>
      <c r="G944" s="314" t="s">
        <v>356</v>
      </c>
      <c r="H944" s="315" t="s">
        <v>315</v>
      </c>
      <c r="I944" s="216" t="s">
        <v>406</v>
      </c>
      <c r="J944" s="216" t="s">
        <v>590</v>
      </c>
      <c r="K944" s="491" t="s">
        <v>659</v>
      </c>
      <c r="L944" s="352" t="s">
        <v>320</v>
      </c>
      <c r="M944" s="116" t="s">
        <v>213</v>
      </c>
      <c r="N944" s="352" t="s">
        <v>415</v>
      </c>
      <c r="O944" s="165" t="s">
        <v>811</v>
      </c>
      <c r="P944" s="166" t="s">
        <v>414</v>
      </c>
      <c r="Q944" s="124" t="s">
        <v>221</v>
      </c>
      <c r="R944" s="125" t="s">
        <v>211</v>
      </c>
      <c r="S944" s="126" t="s">
        <v>222</v>
      </c>
      <c r="T944" s="124" t="s">
        <v>279</v>
      </c>
      <c r="U944" s="558"/>
      <c r="V944" s="26"/>
    </row>
    <row r="945" spans="1:22" x14ac:dyDescent="0.25">
      <c r="A945" s="7" t="s">
        <v>843</v>
      </c>
      <c r="B945" s="11" t="s">
        <v>846</v>
      </c>
      <c r="C945" s="4">
        <v>7</v>
      </c>
      <c r="D945" s="4"/>
      <c r="E945" s="9"/>
      <c r="F945" s="9" t="s">
        <v>280</v>
      </c>
      <c r="G945" s="133">
        <v>-1</v>
      </c>
      <c r="H945" s="4">
        <v>-1</v>
      </c>
      <c r="I945" s="4">
        <v>0</v>
      </c>
      <c r="J945" s="4">
        <v>1</v>
      </c>
      <c r="K945" s="4">
        <v>1</v>
      </c>
      <c r="L945" s="4">
        <v>0</v>
      </c>
      <c r="M945" s="132" t="s">
        <v>345</v>
      </c>
      <c r="N945" s="47">
        <v>1</v>
      </c>
      <c r="O945" s="47">
        <v>1</v>
      </c>
      <c r="P945" s="47">
        <v>-1</v>
      </c>
      <c r="Q945" s="134">
        <v>9</v>
      </c>
      <c r="R945" s="47">
        <v>1</v>
      </c>
      <c r="S945" s="135">
        <v>0.1111111111111111</v>
      </c>
      <c r="T945" s="136">
        <v>6.8888888888888893</v>
      </c>
      <c r="U945" s="558"/>
      <c r="V945" s="26"/>
    </row>
    <row r="946" spans="1:22" x14ac:dyDescent="0.25">
      <c r="A946" s="7" t="s">
        <v>843</v>
      </c>
      <c r="B946" s="11" t="s">
        <v>846</v>
      </c>
      <c r="C946" s="4" t="s">
        <v>269</v>
      </c>
      <c r="D946" s="131" t="s">
        <v>270</v>
      </c>
      <c r="E946" s="116" t="s">
        <v>271</v>
      </c>
      <c r="F946" s="116" t="s">
        <v>213</v>
      </c>
      <c r="G946" s="866" t="s">
        <v>411</v>
      </c>
      <c r="H946" s="867" t="s">
        <v>412</v>
      </c>
      <c r="I946" s="868" t="s">
        <v>511</v>
      </c>
      <c r="J946" s="869" t="s">
        <v>625</v>
      </c>
      <c r="Q946" s="124" t="s">
        <v>221</v>
      </c>
      <c r="R946" s="125" t="s">
        <v>211</v>
      </c>
      <c r="S946" s="126" t="s">
        <v>222</v>
      </c>
      <c r="T946" s="124" t="s">
        <v>279</v>
      </c>
      <c r="U946" s="141" t="s">
        <v>230</v>
      </c>
      <c r="V946" s="153" t="s">
        <v>231</v>
      </c>
    </row>
    <row r="947" spans="1:22" x14ac:dyDescent="0.25">
      <c r="A947" s="7" t="s">
        <v>843</v>
      </c>
      <c r="B947" s="11" t="s">
        <v>846</v>
      </c>
      <c r="C947" s="427">
        <v>7</v>
      </c>
      <c r="D947" s="183">
        <v>6.8888888888888893</v>
      </c>
      <c r="E947" s="287">
        <v>42203</v>
      </c>
      <c r="F947" s="132" t="s">
        <v>345</v>
      </c>
      <c r="G947" s="273">
        <v>1</v>
      </c>
      <c r="H947" s="47">
        <v>1</v>
      </c>
      <c r="I947" s="47">
        <v>-1</v>
      </c>
      <c r="J947" s="47">
        <v>-1</v>
      </c>
      <c r="Q947" s="134">
        <v>4</v>
      </c>
      <c r="R947" s="47">
        <v>0</v>
      </c>
      <c r="S947" s="135">
        <v>0</v>
      </c>
      <c r="T947" s="156">
        <v>6.8888888888888893</v>
      </c>
      <c r="U947" s="354">
        <v>6.8888888888888893</v>
      </c>
      <c r="V947" s="171">
        <v>0</v>
      </c>
    </row>
    <row r="948" spans="1:22" x14ac:dyDescent="0.25">
      <c r="A948" s="21" t="s">
        <v>847</v>
      </c>
      <c r="B948" s="13" t="s">
        <v>11</v>
      </c>
      <c r="C948" s="4" t="s">
        <v>269</v>
      </c>
      <c r="D948" s="131" t="s">
        <v>270</v>
      </c>
      <c r="E948" s="116" t="s">
        <v>271</v>
      </c>
      <c r="F948" s="116" t="s">
        <v>213</v>
      </c>
      <c r="G948" s="821" t="s">
        <v>290</v>
      </c>
      <c r="H948" s="573" t="s">
        <v>479</v>
      </c>
      <c r="I948" s="286" t="s">
        <v>333</v>
      </c>
      <c r="J948" s="470" t="s">
        <v>388</v>
      </c>
      <c r="K948" s="470" t="s">
        <v>388</v>
      </c>
      <c r="L948" s="471" t="s">
        <v>601</v>
      </c>
      <c r="M948" s="286" t="s">
        <v>333</v>
      </c>
      <c r="N948" s="215" t="s">
        <v>213</v>
      </c>
      <c r="O948" s="449" t="s">
        <v>288</v>
      </c>
      <c r="P948" s="573" t="s">
        <v>434</v>
      </c>
      <c r="Q948" s="124" t="s">
        <v>221</v>
      </c>
      <c r="R948" s="125" t="s">
        <v>211</v>
      </c>
      <c r="S948" s="126" t="s">
        <v>222</v>
      </c>
      <c r="T948" s="124" t="s">
        <v>279</v>
      </c>
      <c r="U948" s="141"/>
      <c r="V948" s="153"/>
    </row>
    <row r="949" spans="1:22" x14ac:dyDescent="0.25">
      <c r="A949" s="21" t="s">
        <v>847</v>
      </c>
      <c r="B949" s="13" t="s">
        <v>11</v>
      </c>
      <c r="C949" s="4">
        <v>6</v>
      </c>
      <c r="D949" s="4"/>
      <c r="E949" s="9"/>
      <c r="F949" s="132" t="s">
        <v>436</v>
      </c>
      <c r="G949" s="273">
        <v>0</v>
      </c>
      <c r="H949" s="47">
        <v>1</v>
      </c>
      <c r="I949" s="47">
        <v>0</v>
      </c>
      <c r="J949" s="47">
        <v>1</v>
      </c>
      <c r="K949" s="47">
        <v>1</v>
      </c>
      <c r="L949" s="47">
        <v>0</v>
      </c>
      <c r="M949" s="47">
        <v>0</v>
      </c>
      <c r="N949" s="445" t="s">
        <v>289</v>
      </c>
      <c r="O949" s="47">
        <v>0</v>
      </c>
      <c r="P949" s="47">
        <v>0</v>
      </c>
      <c r="Q949" s="134">
        <v>9</v>
      </c>
      <c r="R949" s="47">
        <v>3</v>
      </c>
      <c r="S949" s="135">
        <v>0.33333333333333331</v>
      </c>
      <c r="T949" s="859">
        <v>5.666666666666667</v>
      </c>
      <c r="U949" s="423"/>
      <c r="V949" s="146"/>
    </row>
    <row r="950" spans="1:22" x14ac:dyDescent="0.25">
      <c r="A950" s="21" t="s">
        <v>847</v>
      </c>
      <c r="B950" s="13" t="s">
        <v>11</v>
      </c>
      <c r="C950" s="4" t="s">
        <v>269</v>
      </c>
      <c r="D950" s="131" t="s">
        <v>270</v>
      </c>
      <c r="E950" s="116" t="s">
        <v>271</v>
      </c>
      <c r="F950" s="116" t="s">
        <v>213</v>
      </c>
      <c r="G950" s="870" t="s">
        <v>273</v>
      </c>
      <c r="H950" s="396" t="s">
        <v>285</v>
      </c>
      <c r="I950" s="233" t="s">
        <v>472</v>
      </c>
      <c r="J950" s="449" t="s">
        <v>288</v>
      </c>
      <c r="K950" s="148" t="s">
        <v>273</v>
      </c>
      <c r="L950" s="396" t="s">
        <v>285</v>
      </c>
      <c r="M950" s="233" t="s">
        <v>472</v>
      </c>
      <c r="Q950" s="124" t="s">
        <v>221</v>
      </c>
      <c r="R950" s="125" t="s">
        <v>211</v>
      </c>
      <c r="S950" s="126" t="s">
        <v>222</v>
      </c>
      <c r="T950" s="124" t="s">
        <v>279</v>
      </c>
      <c r="U950" s="153" t="s">
        <v>230</v>
      </c>
      <c r="V950" s="141" t="s">
        <v>231</v>
      </c>
    </row>
    <row r="951" spans="1:22" x14ac:dyDescent="0.25">
      <c r="A951" s="21" t="s">
        <v>847</v>
      </c>
      <c r="B951" s="13" t="s">
        <v>11</v>
      </c>
      <c r="C951" s="427">
        <v>5</v>
      </c>
      <c r="D951" s="4">
        <v>5.6665999999999999</v>
      </c>
      <c r="E951" s="9"/>
      <c r="F951" s="132" t="s">
        <v>289</v>
      </c>
      <c r="G951" s="273">
        <v>2</v>
      </c>
      <c r="H951" s="47">
        <v>1</v>
      </c>
      <c r="I951" s="47">
        <v>1</v>
      </c>
      <c r="J951" s="47">
        <v>0</v>
      </c>
      <c r="K951" s="47">
        <v>2</v>
      </c>
      <c r="L951" s="47">
        <v>1</v>
      </c>
      <c r="M951" s="47">
        <v>1</v>
      </c>
      <c r="Q951" s="134">
        <v>7</v>
      </c>
      <c r="R951" s="47">
        <v>8</v>
      </c>
      <c r="S951" s="135">
        <v>1.1428571428571428</v>
      </c>
      <c r="T951" s="859">
        <v>4.5237428571428566</v>
      </c>
      <c r="U951" s="831">
        <v>5.6665999999999999</v>
      </c>
      <c r="V951" s="171">
        <v>1.1428571428571432</v>
      </c>
    </row>
    <row r="952" spans="1:22" x14ac:dyDescent="0.25">
      <c r="A952" s="17" t="s">
        <v>848</v>
      </c>
      <c r="B952" s="13" t="s">
        <v>849</v>
      </c>
      <c r="C952" s="4" t="s">
        <v>269</v>
      </c>
      <c r="D952" s="131" t="s">
        <v>270</v>
      </c>
      <c r="E952" s="116" t="s">
        <v>271</v>
      </c>
      <c r="F952" s="116" t="s">
        <v>213</v>
      </c>
      <c r="G952" s="735" t="s">
        <v>850</v>
      </c>
      <c r="H952" s="116" t="s">
        <v>213</v>
      </c>
      <c r="I952" s="556" t="s">
        <v>302</v>
      </c>
      <c r="J952" s="858" t="s">
        <v>119</v>
      </c>
      <c r="K952" s="419" t="s">
        <v>437</v>
      </c>
      <c r="L952" s="419" t="s">
        <v>507</v>
      </c>
      <c r="M952" s="329" t="s">
        <v>722</v>
      </c>
      <c r="N952" s="464" t="s">
        <v>468</v>
      </c>
      <c r="O952" s="116" t="s">
        <v>213</v>
      </c>
      <c r="P952" s="450" t="s">
        <v>448</v>
      </c>
      <c r="Q952" s="124" t="s">
        <v>221</v>
      </c>
      <c r="R952" s="125" t="s">
        <v>211</v>
      </c>
      <c r="S952" s="126" t="s">
        <v>222</v>
      </c>
      <c r="T952" s="124" t="s">
        <v>279</v>
      </c>
      <c r="U952" s="272"/>
      <c r="V952" s="272"/>
    </row>
    <row r="953" spans="1:22" x14ac:dyDescent="0.25">
      <c r="A953" s="17" t="s">
        <v>848</v>
      </c>
      <c r="B953" s="13" t="s">
        <v>849</v>
      </c>
      <c r="C953" s="4">
        <v>6</v>
      </c>
      <c r="D953" s="4"/>
      <c r="E953" s="116"/>
      <c r="F953" s="203">
        <v>42035</v>
      </c>
      <c r="G953" s="217">
        <v>0</v>
      </c>
      <c r="H953" s="128" t="s">
        <v>224</v>
      </c>
      <c r="I953" s="130">
        <v>0</v>
      </c>
      <c r="J953" s="130">
        <v>0</v>
      </c>
      <c r="K953" s="130">
        <v>0</v>
      </c>
      <c r="L953" s="130">
        <v>3</v>
      </c>
      <c r="M953" s="130">
        <v>0</v>
      </c>
      <c r="N953" s="130">
        <v>1</v>
      </c>
      <c r="O953" s="132" t="s">
        <v>351</v>
      </c>
      <c r="P953" s="4">
        <v>0</v>
      </c>
      <c r="Q953" s="134">
        <v>8</v>
      </c>
      <c r="R953" s="47">
        <v>4</v>
      </c>
      <c r="S953" s="135">
        <v>0.5</v>
      </c>
      <c r="T953" s="136">
        <v>5.5</v>
      </c>
      <c r="U953" s="272"/>
      <c r="V953" s="272"/>
    </row>
    <row r="954" spans="1:22" x14ac:dyDescent="0.25">
      <c r="A954" s="17" t="s">
        <v>848</v>
      </c>
      <c r="B954" s="13" t="s">
        <v>849</v>
      </c>
      <c r="C954" s="4" t="s">
        <v>269</v>
      </c>
      <c r="D954" s="131" t="s">
        <v>270</v>
      </c>
      <c r="E954" s="116" t="s">
        <v>271</v>
      </c>
      <c r="F954" s="116" t="s">
        <v>213</v>
      </c>
      <c r="G954" s="730" t="s">
        <v>451</v>
      </c>
      <c r="H954" s="536" t="s">
        <v>449</v>
      </c>
      <c r="I954" s="204" t="s">
        <v>477</v>
      </c>
      <c r="J954" s="206" t="s">
        <v>447</v>
      </c>
      <c r="K954" s="545" t="s">
        <v>441</v>
      </c>
      <c r="L954" s="286" t="s">
        <v>451</v>
      </c>
      <c r="M954" s="185" t="s">
        <v>447</v>
      </c>
      <c r="N954" s="545" t="s">
        <v>452</v>
      </c>
      <c r="O954" s="204" t="s">
        <v>477</v>
      </c>
      <c r="Q954" s="124" t="s">
        <v>221</v>
      </c>
      <c r="R954" s="125" t="s">
        <v>211</v>
      </c>
      <c r="S954" s="126" t="s">
        <v>222</v>
      </c>
      <c r="T954" s="124" t="s">
        <v>279</v>
      </c>
      <c r="U954" s="272"/>
      <c r="V954" s="272"/>
    </row>
    <row r="955" spans="1:22" x14ac:dyDescent="0.25">
      <c r="A955" s="17" t="s">
        <v>848</v>
      </c>
      <c r="B955" s="13" t="s">
        <v>849</v>
      </c>
      <c r="C955" s="4">
        <v>6</v>
      </c>
      <c r="D955" s="183">
        <v>5.5</v>
      </c>
      <c r="E955" s="287">
        <v>42224</v>
      </c>
      <c r="F955" s="132" t="s">
        <v>351</v>
      </c>
      <c r="G955" s="133">
        <v>1</v>
      </c>
      <c r="H955" s="4">
        <v>1</v>
      </c>
      <c r="I955" s="4">
        <v>1</v>
      </c>
      <c r="J955" s="4">
        <v>0</v>
      </c>
      <c r="K955" s="4">
        <v>0</v>
      </c>
      <c r="L955" s="4">
        <v>-1</v>
      </c>
      <c r="M955" s="4">
        <v>-2</v>
      </c>
      <c r="N955" s="4">
        <v>1</v>
      </c>
      <c r="O955" s="4">
        <v>1</v>
      </c>
      <c r="Q955" s="134">
        <v>10</v>
      </c>
      <c r="R955" s="47">
        <v>2</v>
      </c>
      <c r="S955" s="135">
        <v>0.2</v>
      </c>
      <c r="T955" s="144">
        <v>5.3</v>
      </c>
      <c r="U955" s="272"/>
      <c r="V955" s="272"/>
    </row>
    <row r="956" spans="1:22" x14ac:dyDescent="0.25">
      <c r="A956" s="17" t="s">
        <v>848</v>
      </c>
      <c r="B956" s="13" t="s">
        <v>849</v>
      </c>
      <c r="C956" s="4" t="s">
        <v>269</v>
      </c>
      <c r="D956" s="131" t="s">
        <v>270</v>
      </c>
      <c r="E956" s="116" t="s">
        <v>271</v>
      </c>
      <c r="F956" s="116" t="s">
        <v>213</v>
      </c>
      <c r="G956" s="798" t="s">
        <v>434</v>
      </c>
      <c r="H956" s="404" t="s">
        <v>438</v>
      </c>
      <c r="I956" s="471" t="s">
        <v>478</v>
      </c>
      <c r="J956" s="471" t="s">
        <v>691</v>
      </c>
      <c r="K956" s="471" t="s">
        <v>691</v>
      </c>
      <c r="L956" s="238" t="s">
        <v>733</v>
      </c>
      <c r="M956" s="286" t="s">
        <v>438</v>
      </c>
      <c r="N956" s="116" t="s">
        <v>213</v>
      </c>
      <c r="O956" s="206" t="s">
        <v>251</v>
      </c>
      <c r="P956" s="323" t="s">
        <v>247</v>
      </c>
      <c r="Q956" s="124" t="s">
        <v>221</v>
      </c>
      <c r="R956" s="125" t="s">
        <v>211</v>
      </c>
      <c r="S956" s="126" t="s">
        <v>222</v>
      </c>
      <c r="T956" s="124" t="s">
        <v>279</v>
      </c>
      <c r="U956" s="153"/>
      <c r="V956" s="153"/>
    </row>
    <row r="957" spans="1:22" x14ac:dyDescent="0.25">
      <c r="A957" s="17" t="s">
        <v>848</v>
      </c>
      <c r="B957" s="13" t="s">
        <v>849</v>
      </c>
      <c r="C957" s="47">
        <v>5</v>
      </c>
      <c r="D957" s="183">
        <v>5.3</v>
      </c>
      <c r="E957" s="287">
        <v>42226</v>
      </c>
      <c r="F957" s="132" t="s">
        <v>436</v>
      </c>
      <c r="G957" s="273">
        <v>0</v>
      </c>
      <c r="H957" s="47">
        <v>1</v>
      </c>
      <c r="I957" s="47">
        <v>0</v>
      </c>
      <c r="J957" s="47">
        <v>-1</v>
      </c>
      <c r="K957" s="47">
        <v>-1</v>
      </c>
      <c r="L957" s="47">
        <v>-1</v>
      </c>
      <c r="M957" s="47">
        <v>-1</v>
      </c>
      <c r="N957" s="187" t="s">
        <v>250</v>
      </c>
      <c r="O957" s="4">
        <v>0</v>
      </c>
      <c r="P957" s="4">
        <v>0</v>
      </c>
      <c r="Q957" s="134">
        <v>9</v>
      </c>
      <c r="R957" s="47">
        <v>-3</v>
      </c>
      <c r="S957" s="135">
        <f>+R957/Q957</f>
        <v>-0.33333333333333331</v>
      </c>
      <c r="T957" s="156">
        <f>+D957-S957</f>
        <v>5.6333333333333329</v>
      </c>
      <c r="U957" s="354"/>
      <c r="V957" s="171"/>
    </row>
    <row r="958" spans="1:22" x14ac:dyDescent="0.25">
      <c r="A958" s="17" t="s">
        <v>848</v>
      </c>
      <c r="B958" s="13" t="s">
        <v>849</v>
      </c>
      <c r="C958" s="4" t="s">
        <v>269</v>
      </c>
      <c r="D958" s="131" t="s">
        <v>270</v>
      </c>
      <c r="E958" s="116" t="s">
        <v>271</v>
      </c>
      <c r="F958" s="116" t="s">
        <v>213</v>
      </c>
      <c r="G958" s="243" t="s">
        <v>118</v>
      </c>
      <c r="H958" s="355" t="s">
        <v>429</v>
      </c>
      <c r="I958" s="332" t="s">
        <v>327</v>
      </c>
      <c r="J958" s="323" t="str">
        <f>+'[2]Input sheet'!$B$19</f>
        <v>De Villiers M</v>
      </c>
      <c r="K958" s="356" t="s">
        <v>276</v>
      </c>
      <c r="L958" s="302" t="s">
        <v>429</v>
      </c>
      <c r="M958" s="206" t="s">
        <v>251</v>
      </c>
      <c r="N958" s="247" t="s">
        <v>118</v>
      </c>
      <c r="O958" s="303" t="s">
        <v>460</v>
      </c>
      <c r="P958" s="575" t="s">
        <v>276</v>
      </c>
      <c r="Q958" s="124" t="s">
        <v>221</v>
      </c>
      <c r="R958" s="125" t="s">
        <v>211</v>
      </c>
      <c r="S958" s="126" t="s">
        <v>222</v>
      </c>
      <c r="T958" s="124" t="s">
        <v>279</v>
      </c>
      <c r="U958" s="153"/>
      <c r="V958" s="153"/>
    </row>
    <row r="959" spans="1:22" x14ac:dyDescent="0.25">
      <c r="A959" s="17" t="s">
        <v>848</v>
      </c>
      <c r="B959" s="13" t="s">
        <v>849</v>
      </c>
      <c r="C959" s="47">
        <v>6</v>
      </c>
      <c r="D959" s="183">
        <f>+T957</f>
        <v>5.6333333333333329</v>
      </c>
      <c r="E959" s="203">
        <v>42546</v>
      </c>
      <c r="F959" s="187" t="s">
        <v>250</v>
      </c>
      <c r="G959" s="4">
        <v>-2</v>
      </c>
      <c r="H959" s="4">
        <v>0</v>
      </c>
      <c r="I959" s="47">
        <v>0</v>
      </c>
      <c r="J959" s="47">
        <v>0</v>
      </c>
      <c r="K959" s="4">
        <v>0</v>
      </c>
      <c r="L959" s="47">
        <v>-2</v>
      </c>
      <c r="M959" s="47">
        <v>0</v>
      </c>
      <c r="N959" s="47">
        <v>-1</v>
      </c>
      <c r="O959" s="47">
        <v>0</v>
      </c>
      <c r="P959" s="47">
        <v>0</v>
      </c>
      <c r="Q959" s="134">
        <v>10</v>
      </c>
      <c r="R959" s="47">
        <v>-5</v>
      </c>
      <c r="S959" s="135">
        <f>+R959/Q959</f>
        <v>-0.5</v>
      </c>
      <c r="T959" s="156">
        <f>+D959-S959</f>
        <v>6.1333333333333329</v>
      </c>
      <c r="U959" s="354"/>
      <c r="V959" s="171"/>
    </row>
    <row r="960" spans="1:22" x14ac:dyDescent="0.25">
      <c r="A960" s="17" t="s">
        <v>848</v>
      </c>
      <c r="B960" s="13" t="s">
        <v>849</v>
      </c>
      <c r="C960" s="4" t="s">
        <v>269</v>
      </c>
      <c r="D960" s="131" t="s">
        <v>270</v>
      </c>
      <c r="E960" s="116" t="s">
        <v>271</v>
      </c>
      <c r="F960" s="116" t="s">
        <v>213</v>
      </c>
      <c r="G960" s="668" t="s">
        <v>403</v>
      </c>
      <c r="H960" s="116" t="s">
        <v>295</v>
      </c>
      <c r="I960" s="413" t="s">
        <v>137</v>
      </c>
      <c r="J960" s="478" t="s">
        <v>118</v>
      </c>
      <c r="K960" s="149" t="s">
        <v>389</v>
      </c>
      <c r="L960" s="149" t="s">
        <v>389</v>
      </c>
      <c r="M960" s="238" t="s">
        <v>120</v>
      </c>
      <c r="N960" s="238" t="s">
        <v>364</v>
      </c>
      <c r="Q960" s="305" t="s">
        <v>221</v>
      </c>
      <c r="R960" s="7" t="s">
        <v>211</v>
      </c>
      <c r="S960" s="306" t="s">
        <v>222</v>
      </c>
      <c r="T960" s="124" t="s">
        <v>279</v>
      </c>
      <c r="U960" s="153" t="s">
        <v>230</v>
      </c>
      <c r="V960" s="153" t="s">
        <v>231</v>
      </c>
    </row>
    <row r="961" spans="1:22" x14ac:dyDescent="0.25">
      <c r="A961" s="17" t="s">
        <v>848</v>
      </c>
      <c r="B961" s="13" t="s">
        <v>849</v>
      </c>
      <c r="C961" s="186">
        <v>6</v>
      </c>
      <c r="D961" s="183">
        <f>+T959</f>
        <v>6.1333333333333329</v>
      </c>
      <c r="E961" s="203">
        <v>42548</v>
      </c>
      <c r="F961" s="187" t="s">
        <v>250</v>
      </c>
      <c r="G961" s="133">
        <v>1</v>
      </c>
      <c r="H961" s="143" t="s">
        <v>330</v>
      </c>
      <c r="I961" s="4">
        <v>0</v>
      </c>
      <c r="J961" s="4">
        <v>1</v>
      </c>
      <c r="K961" s="4">
        <v>0</v>
      </c>
      <c r="L961" s="4">
        <v>0</v>
      </c>
      <c r="M961" s="4">
        <v>-1</v>
      </c>
      <c r="N961" s="4">
        <v>-1</v>
      </c>
      <c r="Q961" s="415">
        <v>7</v>
      </c>
      <c r="R961" s="45">
        <v>0</v>
      </c>
      <c r="S961" s="308">
        <f>+R961/Q961</f>
        <v>0</v>
      </c>
      <c r="T961" s="309">
        <f>+D961-S961</f>
        <v>6.1333333333333329</v>
      </c>
      <c r="U961" s="354">
        <v>5.5</v>
      </c>
      <c r="V961" s="171">
        <f>+U961-T961</f>
        <v>-0.63333333333333286</v>
      </c>
    </row>
    <row r="962" spans="1:22" x14ac:dyDescent="0.25">
      <c r="A962" s="21" t="s">
        <v>851</v>
      </c>
      <c r="B962" s="13" t="s">
        <v>852</v>
      </c>
      <c r="C962" s="4" t="s">
        <v>269</v>
      </c>
      <c r="D962" s="131" t="s">
        <v>270</v>
      </c>
      <c r="E962" s="116" t="s">
        <v>271</v>
      </c>
      <c r="F962" s="116" t="s">
        <v>213</v>
      </c>
      <c r="G962" s="417" t="s">
        <v>302</v>
      </c>
      <c r="H962" s="301" t="s">
        <v>438</v>
      </c>
      <c r="I962" s="464" t="s">
        <v>468</v>
      </c>
      <c r="J962" s="238" t="s">
        <v>388</v>
      </c>
      <c r="K962" s="329" t="s">
        <v>722</v>
      </c>
      <c r="L962" s="116" t="s">
        <v>213</v>
      </c>
      <c r="M962" s="466" t="s">
        <v>501</v>
      </c>
      <c r="N962" s="491" t="s">
        <v>440</v>
      </c>
      <c r="O962" s="491" t="s">
        <v>500</v>
      </c>
      <c r="P962" s="232" t="s">
        <v>285</v>
      </c>
      <c r="Q962" s="124" t="s">
        <v>221</v>
      </c>
      <c r="R962" s="125" t="s">
        <v>211</v>
      </c>
      <c r="S962" s="126" t="s">
        <v>222</v>
      </c>
      <c r="T962" s="124" t="s">
        <v>279</v>
      </c>
      <c r="U962" s="558"/>
      <c r="V962" s="558"/>
    </row>
    <row r="963" spans="1:22" x14ac:dyDescent="0.25">
      <c r="A963" s="21" t="s">
        <v>851</v>
      </c>
      <c r="B963" s="13" t="s">
        <v>852</v>
      </c>
      <c r="C963" s="4">
        <v>4</v>
      </c>
      <c r="D963" s="4"/>
      <c r="E963" s="116"/>
      <c r="F963" s="128" t="s">
        <v>224</v>
      </c>
      <c r="G963" s="129">
        <v>0</v>
      </c>
      <c r="H963" s="130">
        <v>0</v>
      </c>
      <c r="I963" s="130">
        <v>0</v>
      </c>
      <c r="J963" s="130">
        <v>-3</v>
      </c>
      <c r="K963" s="130">
        <v>-2</v>
      </c>
      <c r="L963" s="218">
        <v>42161</v>
      </c>
      <c r="M963" s="47">
        <v>0</v>
      </c>
      <c r="N963" s="47">
        <v>0</v>
      </c>
      <c r="O963" s="4">
        <v>0</v>
      </c>
      <c r="P963" s="4">
        <v>0</v>
      </c>
      <c r="Q963" s="134">
        <v>9</v>
      </c>
      <c r="R963" s="47">
        <v>-5</v>
      </c>
      <c r="S963" s="135">
        <v>-0.55555555555555558</v>
      </c>
      <c r="T963" s="136">
        <v>4.5555555555555554</v>
      </c>
      <c r="U963" s="558"/>
      <c r="V963" s="558"/>
    </row>
    <row r="964" spans="1:22" x14ac:dyDescent="0.25">
      <c r="A964" s="21" t="s">
        <v>851</v>
      </c>
      <c r="B964" s="13" t="s">
        <v>852</v>
      </c>
      <c r="C964" s="4" t="s">
        <v>269</v>
      </c>
      <c r="D964" s="131" t="s">
        <v>270</v>
      </c>
      <c r="E964" s="116" t="s">
        <v>271</v>
      </c>
      <c r="F964" s="116" t="s">
        <v>213</v>
      </c>
      <c r="G964" s="365" t="s">
        <v>422</v>
      </c>
      <c r="H964" s="222" t="s">
        <v>372</v>
      </c>
      <c r="I964" s="116" t="s">
        <v>295</v>
      </c>
      <c r="J964" s="404" t="s">
        <v>308</v>
      </c>
      <c r="K964" s="404" t="s">
        <v>119</v>
      </c>
      <c r="L964" s="470" t="s">
        <v>388</v>
      </c>
      <c r="M964" s="404" t="s">
        <v>333</v>
      </c>
      <c r="N964" s="404" t="s">
        <v>438</v>
      </c>
      <c r="O964" s="404" t="s">
        <v>333</v>
      </c>
      <c r="P964" s="471" t="s">
        <v>601</v>
      </c>
      <c r="Q964" s="124" t="s">
        <v>221</v>
      </c>
      <c r="R964" s="125" t="s">
        <v>211</v>
      </c>
      <c r="S964" s="126" t="s">
        <v>222</v>
      </c>
      <c r="T964" s="124" t="s">
        <v>279</v>
      </c>
      <c r="U964" s="141" t="s">
        <v>230</v>
      </c>
      <c r="V964" s="141" t="s">
        <v>231</v>
      </c>
    </row>
    <row r="965" spans="1:22" x14ac:dyDescent="0.25">
      <c r="A965" s="21" t="s">
        <v>851</v>
      </c>
      <c r="B965" s="13" t="s">
        <v>852</v>
      </c>
      <c r="C965" s="427">
        <v>5</v>
      </c>
      <c r="D965" s="183">
        <v>4.5555555555555554</v>
      </c>
      <c r="E965" s="143">
        <v>42161</v>
      </c>
      <c r="F965" s="218">
        <v>42161</v>
      </c>
      <c r="G965" s="133">
        <v>0</v>
      </c>
      <c r="H965" s="4">
        <v>0</v>
      </c>
      <c r="I965" s="132" t="s">
        <v>436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-1</v>
      </c>
      <c r="Q965" s="134">
        <v>9</v>
      </c>
      <c r="R965" s="47">
        <v>-1</v>
      </c>
      <c r="S965" s="135">
        <v>-0.1111111111111111</v>
      </c>
      <c r="T965" s="156">
        <v>4.6666666666666661</v>
      </c>
      <c r="U965" s="871">
        <v>4.5555555555555554</v>
      </c>
      <c r="V965" s="171">
        <v>-0.11111111111111072</v>
      </c>
    </row>
    <row r="966" spans="1:22" x14ac:dyDescent="0.25">
      <c r="A966" s="16" t="s">
        <v>851</v>
      </c>
      <c r="B966" s="13" t="s">
        <v>853</v>
      </c>
      <c r="C966" s="4" t="s">
        <v>269</v>
      </c>
      <c r="D966" s="131" t="s">
        <v>270</v>
      </c>
      <c r="E966" s="116" t="s">
        <v>271</v>
      </c>
      <c r="F966" s="116" t="s">
        <v>213</v>
      </c>
      <c r="G966" s="872" t="s">
        <v>426</v>
      </c>
      <c r="H966" s="873" t="s">
        <v>381</v>
      </c>
      <c r="I966" s="600" t="s">
        <v>382</v>
      </c>
      <c r="O966" s="274"/>
      <c r="Q966" s="124" t="s">
        <v>221</v>
      </c>
      <c r="R966" s="125" t="s">
        <v>211</v>
      </c>
      <c r="S966" s="126" t="s">
        <v>222</v>
      </c>
      <c r="T966" s="124" t="s">
        <v>279</v>
      </c>
      <c r="U966" s="153" t="s">
        <v>230</v>
      </c>
      <c r="V966" s="153" t="s">
        <v>231</v>
      </c>
    </row>
    <row r="967" spans="1:22" x14ac:dyDescent="0.25">
      <c r="A967" s="16" t="s">
        <v>851</v>
      </c>
      <c r="B967" s="13" t="s">
        <v>853</v>
      </c>
      <c r="C967" s="4">
        <v>7</v>
      </c>
      <c r="D967" s="4"/>
      <c r="E967" s="9"/>
      <c r="F967" s="132" t="s">
        <v>351</v>
      </c>
      <c r="G967" s="161">
        <v>1</v>
      </c>
      <c r="H967" s="162">
        <v>-1</v>
      </c>
      <c r="I967" s="162">
        <v>1</v>
      </c>
      <c r="Q967" s="134">
        <v>3</v>
      </c>
      <c r="R967" s="47">
        <v>1</v>
      </c>
      <c r="S967" s="135">
        <v>0.33333333333333331</v>
      </c>
      <c r="T967" s="593">
        <v>6.666666666666667</v>
      </c>
      <c r="U967" s="423">
        <v>7</v>
      </c>
      <c r="V967" s="594">
        <v>0.33333333333333304</v>
      </c>
    </row>
    <row r="968" spans="1:22" x14ac:dyDescent="0.25">
      <c r="A968" s="7" t="s">
        <v>854</v>
      </c>
      <c r="B968" s="13" t="s">
        <v>543</v>
      </c>
      <c r="C968" s="4" t="s">
        <v>269</v>
      </c>
      <c r="D968" s="131" t="s">
        <v>270</v>
      </c>
      <c r="E968" s="116" t="s">
        <v>271</v>
      </c>
      <c r="F968" s="116" t="s">
        <v>213</v>
      </c>
      <c r="G968" s="874" t="s">
        <v>498</v>
      </c>
      <c r="H968" s="875" t="s">
        <v>713</v>
      </c>
      <c r="I968" s="633" t="s">
        <v>273</v>
      </c>
      <c r="J968" s="634" t="s">
        <v>499</v>
      </c>
      <c r="Q968" s="124" t="s">
        <v>221</v>
      </c>
      <c r="R968" s="125" t="s">
        <v>211</v>
      </c>
      <c r="S968" s="126" t="s">
        <v>222</v>
      </c>
      <c r="T968" s="124" t="s">
        <v>279</v>
      </c>
      <c r="U968" s="153" t="s">
        <v>230</v>
      </c>
      <c r="V968" s="153" t="s">
        <v>231</v>
      </c>
    </row>
    <row r="969" spans="1:22" x14ac:dyDescent="0.25">
      <c r="A969" s="7" t="s">
        <v>854</v>
      </c>
      <c r="B969" s="13" t="s">
        <v>543</v>
      </c>
      <c r="C969" s="4">
        <v>5</v>
      </c>
      <c r="D969" s="4"/>
      <c r="E969" s="9"/>
      <c r="F969" s="322">
        <v>42140</v>
      </c>
      <c r="G969" s="217">
        <v>0</v>
      </c>
      <c r="H969" s="131">
        <v>1</v>
      </c>
      <c r="I969" s="131">
        <v>0</v>
      </c>
      <c r="J969" s="131">
        <v>0</v>
      </c>
      <c r="Q969" s="134">
        <v>4</v>
      </c>
      <c r="R969" s="47">
        <v>1</v>
      </c>
      <c r="S969" s="135">
        <v>0.25</v>
      </c>
      <c r="T969" s="497">
        <v>4.75</v>
      </c>
      <c r="U969" s="423">
        <v>5</v>
      </c>
      <c r="V969" s="146">
        <v>0.25</v>
      </c>
    </row>
    <row r="970" spans="1:22" x14ac:dyDescent="0.25">
      <c r="A970" s="16" t="s">
        <v>855</v>
      </c>
      <c r="B970" s="13" t="s">
        <v>856</v>
      </c>
      <c r="C970" s="4" t="s">
        <v>269</v>
      </c>
      <c r="D970" s="131" t="s">
        <v>270</v>
      </c>
      <c r="E970" s="116" t="s">
        <v>271</v>
      </c>
      <c r="F970" s="116" t="s">
        <v>213</v>
      </c>
      <c r="G970" s="554" t="s">
        <v>137</v>
      </c>
      <c r="H970" s="876" t="s">
        <v>138</v>
      </c>
      <c r="I970" s="116" t="s">
        <v>213</v>
      </c>
      <c r="J970" s="214" t="s">
        <v>309</v>
      </c>
      <c r="K970" s="214" t="s">
        <v>276</v>
      </c>
      <c r="L970" s="214" t="s">
        <v>338</v>
      </c>
      <c r="M970" s="221" t="s">
        <v>137</v>
      </c>
      <c r="N970" s="116" t="s">
        <v>213</v>
      </c>
      <c r="O970" s="371" t="s">
        <v>397</v>
      </c>
      <c r="P970" s="258" t="s">
        <v>427</v>
      </c>
      <c r="Q970" s="124" t="s">
        <v>221</v>
      </c>
      <c r="R970" s="125" t="s">
        <v>211</v>
      </c>
      <c r="S970" s="126" t="s">
        <v>222</v>
      </c>
      <c r="T970" s="124" t="s">
        <v>279</v>
      </c>
      <c r="U970" s="141"/>
      <c r="V970" s="141"/>
    </row>
    <row r="971" spans="1:22" x14ac:dyDescent="0.25">
      <c r="A971" s="16" t="s">
        <v>855</v>
      </c>
      <c r="B971" s="13" t="s">
        <v>856</v>
      </c>
      <c r="C971" s="4">
        <v>7</v>
      </c>
      <c r="D971" s="4"/>
      <c r="E971" s="116"/>
      <c r="F971" s="203">
        <v>42035</v>
      </c>
      <c r="G971" s="217">
        <v>1</v>
      </c>
      <c r="H971" s="4">
        <v>0</v>
      </c>
      <c r="I971" s="218">
        <v>42161</v>
      </c>
      <c r="J971" s="47">
        <v>-1</v>
      </c>
      <c r="K971" s="4">
        <v>-1</v>
      </c>
      <c r="L971" s="4">
        <v>-1</v>
      </c>
      <c r="M971" s="4">
        <v>1</v>
      </c>
      <c r="N971" s="132" t="s">
        <v>398</v>
      </c>
      <c r="O971" s="169">
        <v>-2</v>
      </c>
      <c r="P971" s="169">
        <v>-1</v>
      </c>
      <c r="Q971" s="134">
        <v>8</v>
      </c>
      <c r="R971" s="47">
        <v>-4</v>
      </c>
      <c r="S971" s="135">
        <v>-0.5</v>
      </c>
      <c r="T971" s="136">
        <v>7.5</v>
      </c>
      <c r="U971" s="423"/>
      <c r="V971" s="721"/>
    </row>
    <row r="972" spans="1:22" x14ac:dyDescent="0.25">
      <c r="A972" s="16" t="s">
        <v>855</v>
      </c>
      <c r="B972" s="13" t="s">
        <v>856</v>
      </c>
      <c r="C972" s="4" t="s">
        <v>269</v>
      </c>
      <c r="D972" s="131" t="s">
        <v>270</v>
      </c>
      <c r="E972" s="116" t="s">
        <v>271</v>
      </c>
      <c r="F972" s="116" t="s">
        <v>213</v>
      </c>
      <c r="G972" s="877" t="s">
        <v>118</v>
      </c>
      <c r="H972" s="165" t="s">
        <v>144</v>
      </c>
      <c r="I972" s="393" t="s">
        <v>312</v>
      </c>
      <c r="J972" s="509" t="s">
        <v>397</v>
      </c>
      <c r="K972" s="470" t="s">
        <v>312</v>
      </c>
      <c r="L972" s="165" t="s">
        <v>144</v>
      </c>
      <c r="M972" s="116" t="s">
        <v>213</v>
      </c>
      <c r="N972" s="208" t="s">
        <v>266</v>
      </c>
      <c r="O972" s="324" t="s">
        <v>275</v>
      </c>
      <c r="P972" s="208" t="s">
        <v>240</v>
      </c>
      <c r="Q972" s="124" t="s">
        <v>221</v>
      </c>
      <c r="R972" s="125" t="s">
        <v>211</v>
      </c>
      <c r="S972" s="126" t="s">
        <v>222</v>
      </c>
      <c r="T972" s="124" t="s">
        <v>279</v>
      </c>
      <c r="U972" s="153"/>
      <c r="V972" s="153"/>
    </row>
    <row r="973" spans="1:22" x14ac:dyDescent="0.25">
      <c r="A973" s="16" t="s">
        <v>855</v>
      </c>
      <c r="B973" s="13" t="s">
        <v>856</v>
      </c>
      <c r="C973" s="4">
        <v>7</v>
      </c>
      <c r="D973" s="183">
        <v>7.5</v>
      </c>
      <c r="E973" s="287">
        <v>42287</v>
      </c>
      <c r="F973" s="132" t="s">
        <v>398</v>
      </c>
      <c r="G973" s="428">
        <v>-2</v>
      </c>
      <c r="H973" s="169">
        <v>1</v>
      </c>
      <c r="I973" s="169">
        <v>1</v>
      </c>
      <c r="J973" s="169">
        <v>1</v>
      </c>
      <c r="K973" s="169">
        <v>1</v>
      </c>
      <c r="L973" s="444">
        <v>1</v>
      </c>
      <c r="M973" s="132" t="s">
        <v>289</v>
      </c>
      <c r="N973" s="47">
        <v>-1</v>
      </c>
      <c r="O973" s="47">
        <v>0</v>
      </c>
      <c r="P973" s="47">
        <v>-2</v>
      </c>
      <c r="Q973" s="134">
        <v>9</v>
      </c>
      <c r="R973" s="47">
        <v>0</v>
      </c>
      <c r="S973" s="135">
        <v>0</v>
      </c>
      <c r="T973" s="144">
        <v>7</v>
      </c>
      <c r="U973" s="878"/>
      <c r="V973" s="436"/>
    </row>
    <row r="974" spans="1:22" x14ac:dyDescent="0.25">
      <c r="A974" s="16" t="s">
        <v>855</v>
      </c>
      <c r="B974" s="13" t="s">
        <v>856</v>
      </c>
      <c r="C974" s="4" t="s">
        <v>269</v>
      </c>
      <c r="D974" s="131" t="s">
        <v>270</v>
      </c>
      <c r="E974" s="116" t="s">
        <v>271</v>
      </c>
      <c r="F974" s="116" t="s">
        <v>213</v>
      </c>
      <c r="G974" s="654" t="s">
        <v>240</v>
      </c>
      <c r="H974" s="512" t="s">
        <v>275</v>
      </c>
      <c r="I974" s="202" t="s">
        <v>247</v>
      </c>
      <c r="J974" s="208" t="s">
        <v>266</v>
      </c>
      <c r="Q974" s="124" t="s">
        <v>221</v>
      </c>
      <c r="R974" s="125" t="s">
        <v>211</v>
      </c>
      <c r="S974" s="126" t="s">
        <v>222</v>
      </c>
      <c r="T974" s="124" t="s">
        <v>279</v>
      </c>
      <c r="U974" s="153" t="s">
        <v>230</v>
      </c>
      <c r="V974" s="153" t="s">
        <v>231</v>
      </c>
    </row>
    <row r="975" spans="1:22" x14ac:dyDescent="0.25">
      <c r="A975" s="16" t="s">
        <v>855</v>
      </c>
      <c r="B975" s="13" t="s">
        <v>856</v>
      </c>
      <c r="C975" s="4">
        <v>7</v>
      </c>
      <c r="D975" s="183">
        <v>7</v>
      </c>
      <c r="E975" s="9"/>
      <c r="F975" s="132" t="s">
        <v>289</v>
      </c>
      <c r="G975" s="273">
        <v>-2</v>
      </c>
      <c r="H975" s="273">
        <v>0</v>
      </c>
      <c r="I975" s="47">
        <v>-1</v>
      </c>
      <c r="J975" s="47">
        <v>-1</v>
      </c>
      <c r="Q975" s="134">
        <v>4</v>
      </c>
      <c r="R975" s="47">
        <v>-4</v>
      </c>
      <c r="S975" s="135">
        <v>-1</v>
      </c>
      <c r="T975" s="351">
        <v>8</v>
      </c>
      <c r="U975" s="193">
        <v>7.5</v>
      </c>
      <c r="V975" s="283">
        <v>-0.5</v>
      </c>
    </row>
    <row r="976" spans="1:22" x14ac:dyDescent="0.25">
      <c r="A976" s="16" t="s">
        <v>857</v>
      </c>
      <c r="B976" s="13" t="s">
        <v>858</v>
      </c>
      <c r="C976" s="4" t="s">
        <v>269</v>
      </c>
      <c r="D976" s="131" t="s">
        <v>270</v>
      </c>
      <c r="E976" s="116" t="s">
        <v>271</v>
      </c>
      <c r="F976" s="116" t="s">
        <v>213</v>
      </c>
      <c r="G976" s="122" t="s">
        <v>309</v>
      </c>
      <c r="H976" s="243" t="s">
        <v>324</v>
      </c>
      <c r="I976" s="122" t="s">
        <v>266</v>
      </c>
      <c r="J976" s="293" t="s">
        <v>136</v>
      </c>
      <c r="K976" s="290" t="s">
        <v>325</v>
      </c>
      <c r="L976" s="158" t="s">
        <v>247</v>
      </c>
      <c r="M976" s="122" t="s">
        <v>322</v>
      </c>
      <c r="N976" s="293" t="s">
        <v>137</v>
      </c>
      <c r="O976" s="159" t="s">
        <v>219</v>
      </c>
      <c r="Q976" s="124" t="s">
        <v>221</v>
      </c>
      <c r="R976" s="125" t="s">
        <v>211</v>
      </c>
      <c r="S976" s="126" t="s">
        <v>222</v>
      </c>
      <c r="T976" s="124" t="s">
        <v>279</v>
      </c>
      <c r="U976" s="153" t="s">
        <v>230</v>
      </c>
      <c r="V976" s="153" t="s">
        <v>231</v>
      </c>
    </row>
    <row r="977" spans="1:22" x14ac:dyDescent="0.25">
      <c r="A977" s="16" t="s">
        <v>857</v>
      </c>
      <c r="B977" s="13" t="s">
        <v>858</v>
      </c>
      <c r="C977" s="4">
        <v>10</v>
      </c>
      <c r="D977" s="4"/>
      <c r="E977" s="4"/>
      <c r="F977" s="132" t="s">
        <v>226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Q977" s="134">
        <v>9</v>
      </c>
      <c r="R977" s="47">
        <v>0</v>
      </c>
      <c r="S977" s="135">
        <v>0</v>
      </c>
      <c r="T977" s="497">
        <v>10</v>
      </c>
      <c r="U977" s="423">
        <v>10</v>
      </c>
      <c r="V977" s="146">
        <v>0</v>
      </c>
    </row>
    <row r="978" spans="1:22" x14ac:dyDescent="0.25">
      <c r="A978" s="17" t="s">
        <v>859</v>
      </c>
      <c r="B978" s="11" t="s">
        <v>735</v>
      </c>
      <c r="C978" s="4" t="s">
        <v>269</v>
      </c>
      <c r="D978" s="131" t="s">
        <v>270</v>
      </c>
      <c r="E978" s="116" t="s">
        <v>271</v>
      </c>
      <c r="F978" s="116" t="s">
        <v>213</v>
      </c>
      <c r="G978" s="554" t="s">
        <v>419</v>
      </c>
      <c r="H978" s="304" t="s">
        <v>564</v>
      </c>
      <c r="I978" s="333" t="s">
        <v>652</v>
      </c>
      <c r="J978" s="573" t="s">
        <v>417</v>
      </c>
      <c r="K978" s="304" t="s">
        <v>564</v>
      </c>
      <c r="Q978" s="124" t="s">
        <v>221</v>
      </c>
      <c r="R978" s="125" t="s">
        <v>211</v>
      </c>
      <c r="S978" s="126" t="s">
        <v>222</v>
      </c>
      <c r="T978" s="124" t="s">
        <v>279</v>
      </c>
      <c r="U978" s="153" t="s">
        <v>230</v>
      </c>
      <c r="V978" s="153" t="s">
        <v>231</v>
      </c>
    </row>
    <row r="979" spans="1:22" x14ac:dyDescent="0.25">
      <c r="A979" s="17" t="s">
        <v>859</v>
      </c>
      <c r="B979" s="11" t="s">
        <v>735</v>
      </c>
      <c r="C979" s="4">
        <v>7</v>
      </c>
      <c r="D979" s="4"/>
      <c r="E979" s="128"/>
      <c r="F979" s="9" t="s">
        <v>420</v>
      </c>
      <c r="G979" s="751">
        <v>1</v>
      </c>
      <c r="H979" s="752">
        <v>-1</v>
      </c>
      <c r="I979" s="752">
        <v>0</v>
      </c>
      <c r="J979" s="752">
        <v>1</v>
      </c>
      <c r="K979" s="752">
        <v>-1</v>
      </c>
      <c r="Q979" s="134">
        <v>5</v>
      </c>
      <c r="R979" s="47">
        <v>3</v>
      </c>
      <c r="S979" s="135">
        <v>0.6</v>
      </c>
      <c r="T979" s="497">
        <v>6.4</v>
      </c>
      <c r="U979" s="423">
        <v>7</v>
      </c>
      <c r="V979" s="146">
        <v>0.59999999999999964</v>
      </c>
    </row>
    <row r="980" spans="1:22" x14ac:dyDescent="0.25">
      <c r="A980" s="18" t="s">
        <v>860</v>
      </c>
      <c r="B980" s="11" t="s">
        <v>861</v>
      </c>
      <c r="C980" s="4" t="s">
        <v>269</v>
      </c>
      <c r="D980" s="131" t="s">
        <v>270</v>
      </c>
      <c r="E980" s="116" t="s">
        <v>271</v>
      </c>
      <c r="F980" s="116" t="s">
        <v>213</v>
      </c>
      <c r="G980" s="275" t="s">
        <v>406</v>
      </c>
      <c r="H980" s="221" t="s">
        <v>657</v>
      </c>
      <c r="I980" s="116" t="s">
        <v>213</v>
      </c>
      <c r="J980" s="165" t="s">
        <v>412</v>
      </c>
      <c r="K980" s="166" t="s">
        <v>413</v>
      </c>
      <c r="L980" s="291" t="s">
        <v>511</v>
      </c>
      <c r="M980" s="165" t="s">
        <v>811</v>
      </c>
      <c r="N980" s="165" t="s">
        <v>414</v>
      </c>
      <c r="O980" s="370" t="s">
        <v>411</v>
      </c>
      <c r="P980" s="355" t="s">
        <v>512</v>
      </c>
      <c r="Q980" s="124" t="s">
        <v>221</v>
      </c>
      <c r="R980" s="125" t="s">
        <v>211</v>
      </c>
      <c r="S980" s="126" t="s">
        <v>222</v>
      </c>
      <c r="T980" s="124" t="s">
        <v>279</v>
      </c>
      <c r="U980" s="26"/>
      <c r="V980" s="111"/>
    </row>
    <row r="981" spans="1:22" x14ac:dyDescent="0.25">
      <c r="A981" s="18" t="s">
        <v>860</v>
      </c>
      <c r="B981" s="11" t="s">
        <v>861</v>
      </c>
      <c r="C981" s="4">
        <v>7</v>
      </c>
      <c r="D981" s="4"/>
      <c r="E981" s="9"/>
      <c r="F981" s="9" t="s">
        <v>280</v>
      </c>
      <c r="G981" s="133">
        <v>0</v>
      </c>
      <c r="H981" s="4">
        <v>1</v>
      </c>
      <c r="I981" s="132" t="s">
        <v>345</v>
      </c>
      <c r="J981" s="47">
        <v>1</v>
      </c>
      <c r="K981" s="47">
        <v>-1</v>
      </c>
      <c r="L981" s="47">
        <v>1</v>
      </c>
      <c r="M981" s="47">
        <v>1</v>
      </c>
      <c r="N981" s="47">
        <v>1</v>
      </c>
      <c r="O981" s="47">
        <v>1</v>
      </c>
      <c r="P981" s="47">
        <v>1</v>
      </c>
      <c r="Q981" s="134">
        <v>9</v>
      </c>
      <c r="R981" s="47">
        <v>6</v>
      </c>
      <c r="S981" s="135">
        <v>0.66666666666666663</v>
      </c>
      <c r="T981" s="136">
        <v>6.333333333333333</v>
      </c>
      <c r="U981" s="26"/>
      <c r="V981" s="111"/>
    </row>
    <row r="982" spans="1:22" x14ac:dyDescent="0.25">
      <c r="A982" s="18" t="s">
        <v>860</v>
      </c>
      <c r="B982" s="11" t="s">
        <v>861</v>
      </c>
      <c r="C982" s="4" t="s">
        <v>269</v>
      </c>
      <c r="D982" s="131" t="s">
        <v>270</v>
      </c>
      <c r="E982" s="116" t="s">
        <v>271</v>
      </c>
      <c r="F982" s="116" t="s">
        <v>213</v>
      </c>
      <c r="G982" s="879" t="s">
        <v>510</v>
      </c>
      <c r="H982" s="880" t="s">
        <v>213</v>
      </c>
      <c r="I982" s="881" t="s">
        <v>862</v>
      </c>
      <c r="J982" s="207" t="s">
        <v>757</v>
      </c>
      <c r="K982" s="206" t="s">
        <v>758</v>
      </c>
      <c r="L982" s="206" t="s">
        <v>812</v>
      </c>
      <c r="M982" s="371" t="s">
        <v>452</v>
      </c>
      <c r="N982" s="642" t="s">
        <v>634</v>
      </c>
      <c r="O982" s="641" t="s">
        <v>412</v>
      </c>
      <c r="P982" s="9"/>
      <c r="Q982" s="124" t="s">
        <v>221</v>
      </c>
      <c r="R982" s="125" t="s">
        <v>211</v>
      </c>
      <c r="S982" s="126" t="s">
        <v>222</v>
      </c>
      <c r="T982" s="124" t="s">
        <v>279</v>
      </c>
      <c r="U982" s="153"/>
      <c r="V982" s="153"/>
    </row>
    <row r="983" spans="1:22" x14ac:dyDescent="0.25">
      <c r="A983" s="18" t="s">
        <v>860</v>
      </c>
      <c r="B983" s="11" t="s">
        <v>861</v>
      </c>
      <c r="C983" s="47">
        <v>6</v>
      </c>
      <c r="D983" s="183">
        <v>6.333333333333333</v>
      </c>
      <c r="E983" s="287">
        <v>42203</v>
      </c>
      <c r="F983" s="132" t="s">
        <v>345</v>
      </c>
      <c r="G983" s="154">
        <v>1</v>
      </c>
      <c r="H983" s="882" t="s">
        <v>351</v>
      </c>
      <c r="I983" s="162">
        <v>1</v>
      </c>
      <c r="J983" s="4">
        <v>0</v>
      </c>
      <c r="K983" s="4">
        <v>1</v>
      </c>
      <c r="L983" s="4">
        <v>0</v>
      </c>
      <c r="M983" s="4">
        <v>0</v>
      </c>
      <c r="N983" s="4">
        <v>1</v>
      </c>
      <c r="O983" s="4">
        <v>1</v>
      </c>
      <c r="P983" s="9"/>
      <c r="Q983" s="134">
        <v>8</v>
      </c>
      <c r="R983" s="47">
        <v>5</v>
      </c>
      <c r="S983" s="135">
        <v>0.625</v>
      </c>
      <c r="T983" s="156">
        <v>5.708333333333333</v>
      </c>
      <c r="U983" s="394"/>
      <c r="V983" s="283"/>
    </row>
    <row r="984" spans="1:22" x14ac:dyDescent="0.25">
      <c r="A984" s="18" t="s">
        <v>860</v>
      </c>
      <c r="B984" s="11" t="s">
        <v>861</v>
      </c>
      <c r="C984" s="4" t="s">
        <v>269</v>
      </c>
      <c r="D984" s="131" t="s">
        <v>270</v>
      </c>
      <c r="E984" s="116" t="s">
        <v>271</v>
      </c>
      <c r="F984" s="116" t="s">
        <v>213</v>
      </c>
      <c r="G984" s="636" t="s">
        <v>118</v>
      </c>
      <c r="H984" s="233" t="s">
        <v>316</v>
      </c>
      <c r="I984" s="149" t="s">
        <v>313</v>
      </c>
      <c r="J984" s="233" t="s">
        <v>136</v>
      </c>
      <c r="K984" s="206" t="s">
        <v>312</v>
      </c>
      <c r="L984" s="404" t="s">
        <v>314</v>
      </c>
      <c r="M984" s="116" t="s">
        <v>213</v>
      </c>
      <c r="N984" s="473" t="s">
        <v>456</v>
      </c>
      <c r="O984" s="303" t="s">
        <v>285</v>
      </c>
      <c r="P984" s="396" t="s">
        <v>314</v>
      </c>
      <c r="Q984" s="124" t="s">
        <v>221</v>
      </c>
      <c r="R984" s="125" t="s">
        <v>211</v>
      </c>
      <c r="S984" s="126" t="s">
        <v>222</v>
      </c>
      <c r="T984" s="124" t="s">
        <v>279</v>
      </c>
      <c r="U984" s="153"/>
      <c r="V984" s="153"/>
    </row>
    <row r="985" spans="1:22" x14ac:dyDescent="0.25">
      <c r="A985" s="18" t="s">
        <v>860</v>
      </c>
      <c r="B985" s="11" t="s">
        <v>861</v>
      </c>
      <c r="C985" s="47">
        <v>6</v>
      </c>
      <c r="D985" s="183">
        <v>5.708333333333333</v>
      </c>
      <c r="E985" s="287">
        <v>42226</v>
      </c>
      <c r="F985" s="132">
        <v>42308</v>
      </c>
      <c r="G985" s="273">
        <v>-2</v>
      </c>
      <c r="H985" s="47">
        <v>0</v>
      </c>
      <c r="I985" s="47">
        <v>-1</v>
      </c>
      <c r="J985" s="47">
        <v>0</v>
      </c>
      <c r="K985" s="47">
        <v>0</v>
      </c>
      <c r="L985" s="47">
        <v>1</v>
      </c>
      <c r="M985" s="132" t="s">
        <v>480</v>
      </c>
      <c r="N985" s="4">
        <v>1</v>
      </c>
      <c r="O985" s="4">
        <v>-1</v>
      </c>
      <c r="P985" s="4">
        <v>1</v>
      </c>
      <c r="Q985" s="134">
        <v>9</v>
      </c>
      <c r="R985" s="47">
        <v>-1</v>
      </c>
      <c r="S985" s="135">
        <v>-0.1111111111111111</v>
      </c>
      <c r="T985" s="136">
        <v>5.8194444444444438</v>
      </c>
      <c r="U985" s="775"/>
      <c r="V985" s="436"/>
    </row>
    <row r="986" spans="1:22" x14ac:dyDescent="0.25">
      <c r="A986" s="18" t="s">
        <v>860</v>
      </c>
      <c r="B986" s="11" t="s">
        <v>861</v>
      </c>
      <c r="C986" s="4" t="s">
        <v>269</v>
      </c>
      <c r="D986" s="131" t="s">
        <v>270</v>
      </c>
      <c r="E986" s="116" t="s">
        <v>271</v>
      </c>
      <c r="F986" s="116" t="s">
        <v>213</v>
      </c>
      <c r="G986" s="607" t="s">
        <v>468</v>
      </c>
      <c r="H986" s="238" t="s">
        <v>119</v>
      </c>
      <c r="I986" s="30" t="s">
        <v>468</v>
      </c>
      <c r="J986" s="396" t="s">
        <v>314</v>
      </c>
      <c r="K986" s="238" t="s">
        <v>119</v>
      </c>
      <c r="L986" s="450" t="s">
        <v>285</v>
      </c>
      <c r="M986" s="473" t="s">
        <v>456</v>
      </c>
      <c r="N986" s="9"/>
      <c r="O986" s="9"/>
      <c r="P986" s="9"/>
      <c r="Q986" s="124" t="s">
        <v>221</v>
      </c>
      <c r="R986" s="125" t="s">
        <v>211</v>
      </c>
      <c r="S986" s="126" t="s">
        <v>222</v>
      </c>
      <c r="T986" s="124" t="s">
        <v>279</v>
      </c>
      <c r="U986" s="153" t="s">
        <v>430</v>
      </c>
      <c r="V986" s="153" t="s">
        <v>231</v>
      </c>
    </row>
    <row r="987" spans="1:22" x14ac:dyDescent="0.25">
      <c r="A987" s="18" t="s">
        <v>860</v>
      </c>
      <c r="B987" s="11" t="s">
        <v>861</v>
      </c>
      <c r="C987" s="427">
        <v>6</v>
      </c>
      <c r="D987" s="183">
        <v>5.8194444444444438</v>
      </c>
      <c r="E987" s="287">
        <v>42367</v>
      </c>
      <c r="F987" s="132" t="s">
        <v>480</v>
      </c>
      <c r="G987" s="133">
        <v>-2</v>
      </c>
      <c r="H987" s="4">
        <v>-1</v>
      </c>
      <c r="I987" s="4">
        <v>0</v>
      </c>
      <c r="J987" s="4">
        <v>1</v>
      </c>
      <c r="K987" s="4">
        <v>-1</v>
      </c>
      <c r="L987" s="4">
        <v>1</v>
      </c>
      <c r="M987" s="4">
        <v>1</v>
      </c>
      <c r="N987" s="9"/>
      <c r="O987" s="9"/>
      <c r="P987" s="9"/>
      <c r="Q987" s="134">
        <v>7</v>
      </c>
      <c r="R987" s="47">
        <v>-1</v>
      </c>
      <c r="S987" s="135">
        <v>-0.14285714285714285</v>
      </c>
      <c r="T987" s="136">
        <v>5.962301587301587</v>
      </c>
      <c r="U987" s="145">
        <v>6.333333333333333</v>
      </c>
      <c r="V987" s="171">
        <v>0.37103174603174605</v>
      </c>
    </row>
    <row r="988" spans="1:22" x14ac:dyDescent="0.25">
      <c r="A988" s="20" t="s">
        <v>423</v>
      </c>
      <c r="B988" s="13" t="s">
        <v>40</v>
      </c>
      <c r="C988" s="4" t="s">
        <v>269</v>
      </c>
      <c r="D988" s="131" t="s">
        <v>270</v>
      </c>
      <c r="E988" s="116" t="s">
        <v>271</v>
      </c>
      <c r="F988" s="116" t="s">
        <v>213</v>
      </c>
      <c r="G988" s="339" t="s">
        <v>366</v>
      </c>
      <c r="H988" s="267" t="s">
        <v>365</v>
      </c>
      <c r="I988" s="116" t="s">
        <v>213</v>
      </c>
      <c r="J988" s="216" t="s">
        <v>144</v>
      </c>
      <c r="K988" s="222" t="s">
        <v>282</v>
      </c>
      <c r="L988" s="222" t="s">
        <v>309</v>
      </c>
      <c r="M988" s="270" t="s">
        <v>308</v>
      </c>
      <c r="N988" s="390" t="s">
        <v>307</v>
      </c>
      <c r="O988" s="391" t="s">
        <v>308</v>
      </c>
      <c r="P988" s="390" t="s">
        <v>228</v>
      </c>
      <c r="Q988" s="124" t="s">
        <v>221</v>
      </c>
      <c r="R988" s="125" t="s">
        <v>211</v>
      </c>
      <c r="S988" s="126" t="s">
        <v>222</v>
      </c>
      <c r="T988" s="124" t="s">
        <v>279</v>
      </c>
      <c r="U988" s="26"/>
      <c r="V988" s="26"/>
    </row>
    <row r="989" spans="1:22" x14ac:dyDescent="0.25">
      <c r="A989" s="20" t="s">
        <v>423</v>
      </c>
      <c r="B989" s="13" t="s">
        <v>40</v>
      </c>
      <c r="C989" s="4">
        <v>9</v>
      </c>
      <c r="D989" s="4">
        <v>132</v>
      </c>
      <c r="E989" s="143">
        <v>41983</v>
      </c>
      <c r="F989" s="203">
        <v>42035</v>
      </c>
      <c r="G989" s="217">
        <v>1</v>
      </c>
      <c r="H989" s="4">
        <v>0</v>
      </c>
      <c r="I989" s="9" t="s">
        <v>280</v>
      </c>
      <c r="J989" s="4">
        <v>1</v>
      </c>
      <c r="K989" s="4">
        <v>1</v>
      </c>
      <c r="L989" s="4">
        <v>3</v>
      </c>
      <c r="M989" s="4">
        <v>1</v>
      </c>
      <c r="N989" s="4">
        <v>1</v>
      </c>
      <c r="O989" s="4">
        <v>1</v>
      </c>
      <c r="P989" s="4">
        <v>1</v>
      </c>
      <c r="Q989" s="134">
        <v>9</v>
      </c>
      <c r="R989" s="47">
        <v>10</v>
      </c>
      <c r="S989" s="135">
        <v>1.1111111111111112</v>
      </c>
      <c r="T989" s="136">
        <v>7.8888888888888893</v>
      </c>
      <c r="U989" s="26"/>
      <c r="V989" s="26"/>
    </row>
    <row r="990" spans="1:22" x14ac:dyDescent="0.25">
      <c r="A990" s="20" t="s">
        <v>423</v>
      </c>
      <c r="B990" s="13" t="s">
        <v>40</v>
      </c>
      <c r="C990" s="4" t="s">
        <v>269</v>
      </c>
      <c r="D990" s="131" t="s">
        <v>270</v>
      </c>
      <c r="E990" s="116" t="s">
        <v>271</v>
      </c>
      <c r="F990" s="116" t="s">
        <v>213</v>
      </c>
      <c r="G990" s="123" t="s">
        <v>219</v>
      </c>
      <c r="H990" s="116" t="s">
        <v>213</v>
      </c>
      <c r="I990" s="137" t="s">
        <v>374</v>
      </c>
      <c r="J990" s="225" t="s">
        <v>424</v>
      </c>
      <c r="K990" s="167" t="s">
        <v>425</v>
      </c>
      <c r="L990" s="138" t="s">
        <v>378</v>
      </c>
      <c r="M990" s="166" t="s">
        <v>375</v>
      </c>
      <c r="N990" s="116" t="s">
        <v>213</v>
      </c>
      <c r="O990" s="149" t="s">
        <v>425</v>
      </c>
      <c r="P990" s="207" t="s">
        <v>381</v>
      </c>
      <c r="Q990" s="124" t="s">
        <v>221</v>
      </c>
      <c r="R990" s="125" t="s">
        <v>211</v>
      </c>
      <c r="S990" s="126" t="s">
        <v>222</v>
      </c>
      <c r="T990" s="124" t="s">
        <v>279</v>
      </c>
      <c r="U990" s="26"/>
      <c r="V990" s="26"/>
    </row>
    <row r="991" spans="1:22" x14ac:dyDescent="0.25">
      <c r="A991" s="20" t="s">
        <v>423</v>
      </c>
      <c r="B991" s="13" t="s">
        <v>40</v>
      </c>
      <c r="C991" s="4">
        <v>8</v>
      </c>
      <c r="D991" s="183">
        <v>7.8888888888888893</v>
      </c>
      <c r="E991" s="143">
        <v>42184</v>
      </c>
      <c r="F991" s="9" t="s">
        <v>280</v>
      </c>
      <c r="G991" s="133">
        <v>1</v>
      </c>
      <c r="H991" s="132" t="s">
        <v>345</v>
      </c>
      <c r="I991" s="4">
        <v>1</v>
      </c>
      <c r="J991" s="4">
        <v>0</v>
      </c>
      <c r="K991" s="4">
        <v>2</v>
      </c>
      <c r="L991" s="4">
        <v>-1</v>
      </c>
      <c r="M991" s="4">
        <v>0</v>
      </c>
      <c r="N991" s="132" t="s">
        <v>351</v>
      </c>
      <c r="O991" s="4">
        <v>0</v>
      </c>
      <c r="P991" s="4">
        <v>0</v>
      </c>
      <c r="Q991" s="134">
        <v>8</v>
      </c>
      <c r="R991" s="47">
        <v>3</v>
      </c>
      <c r="S991" s="135">
        <v>0.375</v>
      </c>
      <c r="T991" s="156">
        <v>7.5138888888888893</v>
      </c>
      <c r="U991" s="26"/>
      <c r="V991" s="26"/>
    </row>
    <row r="992" spans="1:22" x14ac:dyDescent="0.25">
      <c r="A992" s="20" t="s">
        <v>423</v>
      </c>
      <c r="B992" s="13" t="s">
        <v>40</v>
      </c>
      <c r="C992" s="4" t="s">
        <v>269</v>
      </c>
      <c r="D992" s="131" t="s">
        <v>270</v>
      </c>
      <c r="E992" s="116" t="s">
        <v>271</v>
      </c>
      <c r="F992" s="116" t="s">
        <v>213</v>
      </c>
      <c r="G992" s="147" t="s">
        <v>383</v>
      </c>
      <c r="H992" s="324" t="s">
        <v>426</v>
      </c>
      <c r="I992" s="204" t="s">
        <v>380</v>
      </c>
      <c r="J992" s="208" t="s">
        <v>382</v>
      </c>
      <c r="K992" s="116" t="s">
        <v>213</v>
      </c>
      <c r="L992" s="392" t="s">
        <v>365</v>
      </c>
      <c r="M992" s="393" t="s">
        <v>312</v>
      </c>
      <c r="N992" s="221" t="s">
        <v>427</v>
      </c>
      <c r="O992" s="370" t="s">
        <v>118</v>
      </c>
      <c r="P992" s="165" t="s">
        <v>144</v>
      </c>
      <c r="Q992" s="124" t="s">
        <v>221</v>
      </c>
      <c r="R992" s="125" t="s">
        <v>211</v>
      </c>
      <c r="S992" s="126" t="s">
        <v>222</v>
      </c>
      <c r="T992" s="124" t="s">
        <v>279</v>
      </c>
      <c r="U992" s="153"/>
      <c r="V992" s="153"/>
    </row>
    <row r="993" spans="1:22" x14ac:dyDescent="0.25">
      <c r="A993" s="20" t="s">
        <v>423</v>
      </c>
      <c r="B993" s="13" t="s">
        <v>40</v>
      </c>
      <c r="C993" s="47">
        <v>8</v>
      </c>
      <c r="D993" s="183">
        <v>7.5138888888888893</v>
      </c>
      <c r="E993" s="287">
        <v>42226</v>
      </c>
      <c r="F993" s="132" t="s">
        <v>351</v>
      </c>
      <c r="G993" s="133">
        <v>1</v>
      </c>
      <c r="H993" s="4">
        <v>2</v>
      </c>
      <c r="I993" s="4">
        <v>0</v>
      </c>
      <c r="J993" s="4">
        <v>0</v>
      </c>
      <c r="K993" s="132" t="s">
        <v>398</v>
      </c>
      <c r="L993" s="169">
        <v>2</v>
      </c>
      <c r="M993" s="169">
        <v>2</v>
      </c>
      <c r="N993" s="169">
        <v>2</v>
      </c>
      <c r="O993" s="169">
        <v>1</v>
      </c>
      <c r="P993" s="169">
        <v>2</v>
      </c>
      <c r="Q993" s="134">
        <v>9</v>
      </c>
      <c r="R993" s="47">
        <v>12</v>
      </c>
      <c r="S993" s="135">
        <v>1.3333333333333333</v>
      </c>
      <c r="T993" s="156">
        <v>6.1805555555555562</v>
      </c>
      <c r="U993" s="394"/>
      <c r="V993" s="283"/>
    </row>
    <row r="994" spans="1:22" x14ac:dyDescent="0.25">
      <c r="A994" s="20" t="s">
        <v>423</v>
      </c>
      <c r="B994" s="13" t="s">
        <v>40</v>
      </c>
      <c r="C994" s="4" t="s">
        <v>269</v>
      </c>
      <c r="D994" s="131" t="s">
        <v>270</v>
      </c>
      <c r="E994" s="116" t="s">
        <v>271</v>
      </c>
      <c r="F994" s="116" t="s">
        <v>213</v>
      </c>
      <c r="G994" s="395" t="s">
        <v>365</v>
      </c>
      <c r="H994" s="204" t="s">
        <v>144</v>
      </c>
      <c r="I994" s="370" t="s">
        <v>118</v>
      </c>
      <c r="J994" s="116" t="s">
        <v>213</v>
      </c>
      <c r="K994" s="233" t="s">
        <v>143</v>
      </c>
      <c r="L994" s="149" t="s">
        <v>251</v>
      </c>
      <c r="M994" s="396" t="s">
        <v>290</v>
      </c>
      <c r="N994" s="233" t="s">
        <v>122</v>
      </c>
      <c r="O994" s="233" t="s">
        <v>137</v>
      </c>
      <c r="P994" s="207" t="s">
        <v>118</v>
      </c>
      <c r="Q994" s="397" t="s">
        <v>221</v>
      </c>
      <c r="R994" s="398" t="s">
        <v>211</v>
      </c>
      <c r="S994" s="399" t="s">
        <v>222</v>
      </c>
      <c r="T994" s="124" t="s">
        <v>279</v>
      </c>
      <c r="U994" s="153"/>
      <c r="V994" s="153"/>
    </row>
    <row r="995" spans="1:22" x14ac:dyDescent="0.25">
      <c r="A995" s="20" t="s">
        <v>423</v>
      </c>
      <c r="B995" s="13" t="s">
        <v>40</v>
      </c>
      <c r="C995" s="47">
        <v>6</v>
      </c>
      <c r="D995" s="183">
        <v>6.1805555555555562</v>
      </c>
      <c r="E995" s="128">
        <v>42287</v>
      </c>
      <c r="F995" s="132" t="s">
        <v>398</v>
      </c>
      <c r="G995" s="400">
        <v>-1</v>
      </c>
      <c r="H995" s="401">
        <v>2</v>
      </c>
      <c r="I995" s="402">
        <v>1</v>
      </c>
      <c r="J995" s="403" t="s">
        <v>289</v>
      </c>
      <c r="K995" s="47">
        <v>0</v>
      </c>
      <c r="L995" s="47">
        <v>-3</v>
      </c>
      <c r="M995" s="47">
        <v>0</v>
      </c>
      <c r="N995" s="47">
        <v>0</v>
      </c>
      <c r="O995" s="47">
        <v>0</v>
      </c>
      <c r="P995" s="47">
        <v>-2</v>
      </c>
      <c r="Q995" s="134">
        <v>9</v>
      </c>
      <c r="R995" s="47">
        <v>-3</v>
      </c>
      <c r="S995" s="135">
        <v>-0.33333333333333331</v>
      </c>
      <c r="T995" s="156">
        <v>6.5138888888888893</v>
      </c>
      <c r="U995" s="394"/>
      <c r="V995" s="283"/>
    </row>
    <row r="996" spans="1:22" x14ac:dyDescent="0.25">
      <c r="A996" s="20" t="s">
        <v>428</v>
      </c>
      <c r="B996" s="13" t="s">
        <v>40</v>
      </c>
      <c r="C996" s="4" t="s">
        <v>269</v>
      </c>
      <c r="D996" s="131" t="s">
        <v>270</v>
      </c>
      <c r="E996" s="116" t="s">
        <v>271</v>
      </c>
      <c r="F996" s="116" t="s">
        <v>213</v>
      </c>
      <c r="G996" s="285" t="s">
        <v>143</v>
      </c>
      <c r="H996" s="149" t="s">
        <v>251</v>
      </c>
      <c r="I996" s="149" t="s">
        <v>122</v>
      </c>
      <c r="J996" s="233" t="s">
        <v>137</v>
      </c>
      <c r="K996" s="207" t="s">
        <v>118</v>
      </c>
      <c r="L996" s="116" t="s">
        <v>213</v>
      </c>
      <c r="M996" s="404" t="s">
        <v>143</v>
      </c>
      <c r="N996" s="303" t="s">
        <v>355</v>
      </c>
      <c r="O996" s="206" t="s">
        <v>316</v>
      </c>
      <c r="P996" s="238" t="s">
        <v>314</v>
      </c>
      <c r="Q996" s="124" t="s">
        <v>221</v>
      </c>
      <c r="R996" s="125" t="s">
        <v>211</v>
      </c>
      <c r="S996" s="126" t="s">
        <v>222</v>
      </c>
      <c r="T996" s="124" t="s">
        <v>279</v>
      </c>
      <c r="U996" s="153"/>
      <c r="V996" s="153"/>
    </row>
    <row r="997" spans="1:22" x14ac:dyDescent="0.25">
      <c r="A997" s="20" t="s">
        <v>428</v>
      </c>
      <c r="B997" s="13" t="s">
        <v>40</v>
      </c>
      <c r="C997" s="47">
        <v>7</v>
      </c>
      <c r="D997" s="4">
        <v>6.5137999999999998</v>
      </c>
      <c r="E997" s="187">
        <v>42343</v>
      </c>
      <c r="F997" s="132" t="s">
        <v>289</v>
      </c>
      <c r="G997" s="273">
        <v>-3</v>
      </c>
      <c r="H997" s="47">
        <v>-3</v>
      </c>
      <c r="I997" s="4">
        <v>-2</v>
      </c>
      <c r="J997" s="47">
        <v>0</v>
      </c>
      <c r="K997" s="47">
        <v>-2</v>
      </c>
      <c r="L997" s="143" t="s">
        <v>354</v>
      </c>
      <c r="M997" s="4">
        <v>0</v>
      </c>
      <c r="N997" s="4">
        <v>-1</v>
      </c>
      <c r="O997" s="4">
        <v>0</v>
      </c>
      <c r="P997" s="4">
        <v>-1</v>
      </c>
      <c r="Q997" s="134">
        <v>9</v>
      </c>
      <c r="R997" s="47">
        <v>-12</v>
      </c>
      <c r="S997" s="135">
        <v>-1.3333333333333333</v>
      </c>
      <c r="T997" s="156">
        <v>7.8471333333333328</v>
      </c>
      <c r="U997" s="405"/>
      <c r="V997" s="283"/>
    </row>
    <row r="998" spans="1:22" x14ac:dyDescent="0.25">
      <c r="A998" s="20" t="s">
        <v>428</v>
      </c>
      <c r="B998" s="13" t="s">
        <v>40</v>
      </c>
      <c r="C998" s="4" t="s">
        <v>269</v>
      </c>
      <c r="D998" s="131" t="s">
        <v>270</v>
      </c>
      <c r="E998" s="116" t="s">
        <v>271</v>
      </c>
      <c r="F998" s="116" t="s">
        <v>213</v>
      </c>
      <c r="G998" s="406" t="s">
        <v>353</v>
      </c>
      <c r="H998" s="304" t="s">
        <v>356</v>
      </c>
      <c r="I998" s="332" t="s">
        <v>219</v>
      </c>
      <c r="J998" s="404" t="s">
        <v>143</v>
      </c>
      <c r="K998" s="396" t="s">
        <v>314</v>
      </c>
      <c r="L998" s="329" t="s">
        <v>353</v>
      </c>
      <c r="M998" s="206" t="s">
        <v>316</v>
      </c>
      <c r="N998" s="332" t="s">
        <v>219</v>
      </c>
      <c r="O998" s="332" t="s">
        <v>357</v>
      </c>
      <c r="P998" s="333" t="s">
        <v>358</v>
      </c>
      <c r="Q998" s="124" t="s">
        <v>221</v>
      </c>
      <c r="R998" s="125" t="s">
        <v>211</v>
      </c>
      <c r="S998" s="126" t="s">
        <v>222</v>
      </c>
      <c r="T998" s="124" t="s">
        <v>279</v>
      </c>
      <c r="U998" s="153"/>
      <c r="V998" s="153"/>
    </row>
    <row r="999" spans="1:22" x14ac:dyDescent="0.25">
      <c r="A999" s="20" t="s">
        <v>428</v>
      </c>
      <c r="B999" s="13" t="s">
        <v>40</v>
      </c>
      <c r="C999" s="47">
        <v>7</v>
      </c>
      <c r="D999" s="4">
        <v>7.8471000000000002</v>
      </c>
      <c r="E999" s="128">
        <v>42374</v>
      </c>
      <c r="F999" s="143" t="s">
        <v>354</v>
      </c>
      <c r="G999" s="133">
        <v>-1</v>
      </c>
      <c r="H999" s="4">
        <v>-1</v>
      </c>
      <c r="I999" s="4">
        <v>0</v>
      </c>
      <c r="J999" s="4">
        <v>0</v>
      </c>
      <c r="K999" s="4">
        <v>1</v>
      </c>
      <c r="L999" s="4">
        <v>-1</v>
      </c>
      <c r="M999" s="4">
        <v>0</v>
      </c>
      <c r="N999" s="4">
        <v>0</v>
      </c>
      <c r="O999" s="4">
        <v>0</v>
      </c>
      <c r="P999" s="4">
        <v>-1</v>
      </c>
      <c r="Q999" s="134">
        <v>10</v>
      </c>
      <c r="R999" s="47">
        <v>-3</v>
      </c>
      <c r="S999" s="135">
        <v>-0.3</v>
      </c>
      <c r="T999" s="407">
        <v>8.1471</v>
      </c>
      <c r="U999" s="405"/>
      <c r="V999" s="283"/>
    </row>
    <row r="1000" spans="1:22" x14ac:dyDescent="0.25">
      <c r="A1000" s="20" t="s">
        <v>423</v>
      </c>
      <c r="B1000" s="13" t="s">
        <v>40</v>
      </c>
      <c r="C1000" s="4" t="s">
        <v>269</v>
      </c>
      <c r="D1000" s="131" t="s">
        <v>270</v>
      </c>
      <c r="E1000" s="116" t="s">
        <v>271</v>
      </c>
      <c r="F1000" s="116" t="s">
        <v>213</v>
      </c>
      <c r="G1000" s="408" t="s">
        <v>137</v>
      </c>
      <c r="H1000" s="409" t="s">
        <v>291</v>
      </c>
      <c r="I1000" s="409" t="s">
        <v>292</v>
      </c>
      <c r="J1000" s="409" t="s">
        <v>245</v>
      </c>
      <c r="K1000" s="240" t="s">
        <v>277</v>
      </c>
      <c r="L1000" s="174" t="s">
        <v>136</v>
      </c>
      <c r="M1000" s="131" t="s">
        <v>213</v>
      </c>
      <c r="N1000" s="355" t="s">
        <v>386</v>
      </c>
      <c r="O1000" s="138" t="s">
        <v>322</v>
      </c>
      <c r="P1000" s="166" t="s">
        <v>309</v>
      </c>
      <c r="Q1000" s="124" t="s">
        <v>221</v>
      </c>
      <c r="R1000" s="125" t="s">
        <v>211</v>
      </c>
      <c r="S1000" s="126" t="s">
        <v>222</v>
      </c>
      <c r="T1000" s="124" t="s">
        <v>279</v>
      </c>
      <c r="U1000" s="153"/>
      <c r="V1000" s="153"/>
    </row>
    <row r="1001" spans="1:22" x14ac:dyDescent="0.25">
      <c r="A1001" s="20" t="s">
        <v>423</v>
      </c>
      <c r="B1001" s="13" t="s">
        <v>40</v>
      </c>
      <c r="C1001" s="47">
        <v>8</v>
      </c>
      <c r="D1001" s="183">
        <v>8.1471</v>
      </c>
      <c r="E1001" s="128">
        <v>42374</v>
      </c>
      <c r="F1001" s="132">
        <v>42406</v>
      </c>
      <c r="G1001" s="47">
        <v>1</v>
      </c>
      <c r="H1001" s="273">
        <v>1</v>
      </c>
      <c r="I1001" s="47">
        <v>2</v>
      </c>
      <c r="J1001" s="47">
        <v>2</v>
      </c>
      <c r="K1001" s="47">
        <v>0</v>
      </c>
      <c r="L1001" s="273">
        <v>-1</v>
      </c>
      <c r="M1001" s="244" t="s">
        <v>293</v>
      </c>
      <c r="N1001" s="4">
        <v>0</v>
      </c>
      <c r="O1001" s="250">
        <v>-2</v>
      </c>
      <c r="P1001" s="250">
        <v>-1</v>
      </c>
      <c r="Q1001" s="134">
        <v>9</v>
      </c>
      <c r="R1001" s="47">
        <v>2</v>
      </c>
      <c r="S1001" s="135">
        <v>0.22222222222222221</v>
      </c>
      <c r="T1001" s="156">
        <v>7.9248777777777777</v>
      </c>
      <c r="U1001" s="405"/>
      <c r="V1001" s="283"/>
    </row>
    <row r="1002" spans="1:22" x14ac:dyDescent="0.25">
      <c r="A1002" s="20" t="s">
        <v>423</v>
      </c>
      <c r="B1002" s="6" t="s">
        <v>40</v>
      </c>
      <c r="C1002" s="4" t="s">
        <v>269</v>
      </c>
      <c r="D1002" s="131" t="s">
        <v>270</v>
      </c>
      <c r="E1002" s="116" t="s">
        <v>271</v>
      </c>
      <c r="F1002" s="116" t="s">
        <v>213</v>
      </c>
      <c r="G1002" s="166" t="s">
        <v>266</v>
      </c>
      <c r="H1002" s="410" t="s">
        <v>276</v>
      </c>
      <c r="I1002" s="243" t="s">
        <v>273</v>
      </c>
      <c r="J1002" s="355" t="s">
        <v>386</v>
      </c>
      <c r="K1002" s="324" t="s">
        <v>385</v>
      </c>
      <c r="L1002" s="224" t="s">
        <v>266</v>
      </c>
      <c r="M1002" s="165" t="s">
        <v>309</v>
      </c>
      <c r="N1002" s="246" t="s">
        <v>137</v>
      </c>
      <c r="O1002" s="246" t="s">
        <v>251</v>
      </c>
      <c r="P1002" s="247" t="s">
        <v>118</v>
      </c>
      <c r="Q1002" s="124" t="s">
        <v>221</v>
      </c>
      <c r="R1002" s="125" t="s">
        <v>211</v>
      </c>
      <c r="S1002" s="126" t="s">
        <v>222</v>
      </c>
      <c r="T1002" s="124" t="s">
        <v>279</v>
      </c>
      <c r="U1002" s="153"/>
      <c r="V1002" s="153"/>
    </row>
    <row r="1003" spans="1:22" x14ac:dyDescent="0.25">
      <c r="A1003" s="20" t="s">
        <v>423</v>
      </c>
      <c r="B1003" s="5" t="s">
        <v>40</v>
      </c>
      <c r="C1003" s="4">
        <v>8</v>
      </c>
      <c r="D1003" s="183">
        <v>7.9248777777777777</v>
      </c>
      <c r="E1003" s="203">
        <v>42464</v>
      </c>
      <c r="F1003" s="244" t="s">
        <v>293</v>
      </c>
      <c r="G1003" s="411">
        <v>0</v>
      </c>
      <c r="H1003" s="411">
        <v>0</v>
      </c>
      <c r="I1003" s="411">
        <v>0</v>
      </c>
      <c r="J1003" s="411">
        <v>0</v>
      </c>
      <c r="K1003" s="4">
        <v>0</v>
      </c>
      <c r="L1003" s="4">
        <v>0</v>
      </c>
      <c r="M1003" s="4">
        <v>1</v>
      </c>
      <c r="N1003" s="4">
        <v>1</v>
      </c>
      <c r="O1003" s="4">
        <v>4</v>
      </c>
      <c r="P1003" s="4">
        <v>0</v>
      </c>
      <c r="Q1003" s="134">
        <v>10</v>
      </c>
      <c r="R1003" s="47">
        <v>6</v>
      </c>
      <c r="S1003" s="135">
        <v>0.6</v>
      </c>
      <c r="T1003" s="156">
        <v>7.324877777777778</v>
      </c>
      <c r="U1003" s="405"/>
      <c r="V1003" s="171"/>
    </row>
    <row r="1004" spans="1:22" x14ac:dyDescent="0.25">
      <c r="A1004" s="20" t="s">
        <v>423</v>
      </c>
      <c r="B1004" s="5" t="s">
        <v>40</v>
      </c>
      <c r="C1004" s="4" t="s">
        <v>269</v>
      </c>
      <c r="D1004" s="131" t="s">
        <v>270</v>
      </c>
      <c r="E1004" s="116" t="s">
        <v>271</v>
      </c>
      <c r="F1004" s="116" t="s">
        <v>213</v>
      </c>
      <c r="G1004" s="174" t="s">
        <v>251</v>
      </c>
      <c r="H1004" s="242" t="s">
        <v>327</v>
      </c>
      <c r="I1004" s="222" t="s">
        <v>247</v>
      </c>
      <c r="J1004" s="243" t="s">
        <v>387</v>
      </c>
      <c r="K1004" s="166" t="str">
        <f>+'[2]Input sheet'!$B$12</f>
        <v>Steyn S</v>
      </c>
      <c r="L1004" s="332" t="s">
        <v>327</v>
      </c>
      <c r="M1004" s="174" t="s">
        <v>136</v>
      </c>
      <c r="N1004" s="207" t="s">
        <v>124</v>
      </c>
      <c r="O1004" s="302" t="s">
        <v>429</v>
      </c>
      <c r="P1004" s="323" t="s">
        <v>362</v>
      </c>
      <c r="Q1004" s="124" t="s">
        <v>221</v>
      </c>
      <c r="R1004" s="125" t="s">
        <v>211</v>
      </c>
      <c r="S1004" s="126" t="s">
        <v>222</v>
      </c>
      <c r="T1004" s="124" t="s">
        <v>279</v>
      </c>
      <c r="U1004" s="153" t="s">
        <v>430</v>
      </c>
      <c r="V1004" s="153" t="s">
        <v>231</v>
      </c>
    </row>
    <row r="1005" spans="1:22" x14ac:dyDescent="0.25">
      <c r="A1005" s="20" t="s">
        <v>423</v>
      </c>
      <c r="B1005" s="6" t="s">
        <v>40</v>
      </c>
      <c r="C1005" s="47">
        <v>7</v>
      </c>
      <c r="D1005" s="183">
        <v>7.324877777777778</v>
      </c>
      <c r="E1005" s="203">
        <v>42464</v>
      </c>
      <c r="F1005" s="187" t="s">
        <v>250</v>
      </c>
      <c r="G1005" s="4">
        <v>-1</v>
      </c>
      <c r="H1005" s="4">
        <v>-2</v>
      </c>
      <c r="I1005" s="4">
        <v>1</v>
      </c>
      <c r="J1005" s="4">
        <v>0</v>
      </c>
      <c r="K1005" s="4">
        <v>-2</v>
      </c>
      <c r="L1005" s="47">
        <v>0</v>
      </c>
      <c r="M1005" s="47">
        <v>-2</v>
      </c>
      <c r="N1005" s="47">
        <v>-1</v>
      </c>
      <c r="O1005" s="47">
        <v>-1</v>
      </c>
      <c r="P1005" s="47">
        <v>2</v>
      </c>
      <c r="Q1005" s="134">
        <v>10</v>
      </c>
      <c r="R1005" s="47">
        <v>-6</v>
      </c>
      <c r="S1005" s="135">
        <f>+R1005/Q1005</f>
        <v>-0.6</v>
      </c>
      <c r="T1005" s="156">
        <f>+D1005-S1005</f>
        <v>7.9248777777777777</v>
      </c>
      <c r="U1005" s="405">
        <v>7.8887999999999998</v>
      </c>
      <c r="V1005" s="171">
        <f>+U1005-T1005</f>
        <v>-3.6077777777777875E-2</v>
      </c>
    </row>
    <row r="1006" spans="1:22" x14ac:dyDescent="0.25">
      <c r="A1006" s="20" t="s">
        <v>423</v>
      </c>
      <c r="B1006" s="13" t="s">
        <v>40</v>
      </c>
      <c r="C1006" s="4" t="s">
        <v>269</v>
      </c>
      <c r="D1006" s="131" t="s">
        <v>270</v>
      </c>
      <c r="E1006" s="116" t="s">
        <v>271</v>
      </c>
      <c r="F1006" s="116" t="s">
        <v>213</v>
      </c>
      <c r="M1006" s="111"/>
      <c r="N1006" s="111"/>
      <c r="O1006" s="111"/>
      <c r="P1006" s="111"/>
      <c r="Q1006" s="134"/>
      <c r="R1006" s="47"/>
      <c r="S1006" s="135"/>
      <c r="T1006" s="156"/>
      <c r="U1006" s="405"/>
      <c r="V1006" s="171"/>
    </row>
    <row r="1007" spans="1:22" x14ac:dyDescent="0.25">
      <c r="A1007" s="20" t="s">
        <v>423</v>
      </c>
      <c r="B1007" s="13" t="s">
        <v>40</v>
      </c>
      <c r="C1007" s="186">
        <v>8</v>
      </c>
      <c r="D1007" s="183">
        <f>+T1005</f>
        <v>7.9248777777777777</v>
      </c>
      <c r="E1007" s="203">
        <v>42548</v>
      </c>
      <c r="F1007" s="187"/>
      <c r="M1007" s="111"/>
      <c r="N1007" s="111"/>
      <c r="O1007" s="111"/>
      <c r="P1007" s="111"/>
      <c r="Q1007" s="134"/>
      <c r="R1007" s="47"/>
      <c r="S1007" s="135"/>
      <c r="T1007" s="156"/>
      <c r="U1007" s="405"/>
      <c r="V1007" s="171"/>
    </row>
    <row r="1008" spans="1:22" x14ac:dyDescent="0.25">
      <c r="A1008" s="188" t="s">
        <v>423</v>
      </c>
      <c r="B1008" s="11" t="s">
        <v>863</v>
      </c>
      <c r="C1008" s="4" t="s">
        <v>269</v>
      </c>
      <c r="D1008" s="131" t="s">
        <v>270</v>
      </c>
      <c r="E1008" s="116" t="s">
        <v>271</v>
      </c>
      <c r="F1008" s="116" t="s">
        <v>213</v>
      </c>
      <c r="G1008" s="196" t="s">
        <v>257</v>
      </c>
      <c r="H1008" s="122" t="s">
        <v>538</v>
      </c>
      <c r="I1008" s="139" t="s">
        <v>70</v>
      </c>
      <c r="J1008" s="139" t="s">
        <v>254</v>
      </c>
      <c r="K1008" s="122" t="s">
        <v>266</v>
      </c>
      <c r="L1008" s="139" t="s">
        <v>70</v>
      </c>
      <c r="Q1008" s="124" t="s">
        <v>221</v>
      </c>
      <c r="R1008" s="125" t="s">
        <v>211</v>
      </c>
      <c r="S1008" s="126" t="s">
        <v>222</v>
      </c>
      <c r="T1008" s="124" t="s">
        <v>279</v>
      </c>
      <c r="U1008" s="153" t="s">
        <v>230</v>
      </c>
      <c r="V1008" s="153" t="s">
        <v>231</v>
      </c>
    </row>
    <row r="1009" spans="1:22" x14ac:dyDescent="0.25">
      <c r="A1009" s="188" t="s">
        <v>423</v>
      </c>
      <c r="B1009" s="11" t="s">
        <v>863</v>
      </c>
      <c r="C1009" s="4">
        <v>10</v>
      </c>
      <c r="D1009" s="4"/>
      <c r="E1009" s="4"/>
      <c r="F1009" s="187">
        <v>42518</v>
      </c>
      <c r="G1009" s="4">
        <v>-1</v>
      </c>
      <c r="H1009" s="4">
        <v>0</v>
      </c>
      <c r="I1009" s="4">
        <v>-1</v>
      </c>
      <c r="J1009" s="4">
        <v>0</v>
      </c>
      <c r="K1009" s="4">
        <v>0</v>
      </c>
      <c r="L1009" s="4">
        <v>0</v>
      </c>
      <c r="Q1009" s="134">
        <v>6</v>
      </c>
      <c r="R1009" s="47">
        <v>-2</v>
      </c>
      <c r="S1009" s="135">
        <f>+R1009/Q1009</f>
        <v>-0.33333333333333331</v>
      </c>
      <c r="T1009" s="497">
        <f>+C1009-S1009</f>
        <v>10.333333333333334</v>
      </c>
      <c r="U1009" s="423">
        <v>10</v>
      </c>
      <c r="V1009" s="146">
        <f>+U1009-T1009</f>
        <v>-0.33333333333333393</v>
      </c>
    </row>
    <row r="1010" spans="1:22" x14ac:dyDescent="0.25">
      <c r="A1010" s="188" t="s">
        <v>864</v>
      </c>
      <c r="B1010" s="11" t="s">
        <v>865</v>
      </c>
      <c r="C1010" s="4" t="s">
        <v>269</v>
      </c>
      <c r="D1010" s="131" t="s">
        <v>270</v>
      </c>
      <c r="E1010" s="116" t="s">
        <v>271</v>
      </c>
      <c r="F1010" s="116" t="s">
        <v>213</v>
      </c>
      <c r="G1010" s="883" t="s">
        <v>256</v>
      </c>
      <c r="H1010" s="122" t="s">
        <v>70</v>
      </c>
      <c r="I1010" s="836" t="s">
        <v>257</v>
      </c>
      <c r="J1010" s="195" t="s">
        <v>255</v>
      </c>
      <c r="K1010" s="122" t="s">
        <v>538</v>
      </c>
      <c r="Q1010" s="124" t="s">
        <v>221</v>
      </c>
      <c r="R1010" s="125" t="s">
        <v>211</v>
      </c>
      <c r="S1010" s="126" t="s">
        <v>222</v>
      </c>
      <c r="T1010" s="124" t="s">
        <v>279</v>
      </c>
      <c r="U1010" s="153" t="s">
        <v>230</v>
      </c>
      <c r="V1010" s="153" t="s">
        <v>231</v>
      </c>
    </row>
    <row r="1011" spans="1:22" x14ac:dyDescent="0.25">
      <c r="A1011" s="188" t="s">
        <v>864</v>
      </c>
      <c r="B1011" s="11" t="s">
        <v>865</v>
      </c>
      <c r="C1011" s="4">
        <v>10</v>
      </c>
      <c r="D1011" s="4"/>
      <c r="E1011" s="4"/>
      <c r="F1011" s="187">
        <v>42518</v>
      </c>
      <c r="G1011" s="4">
        <v>-1</v>
      </c>
      <c r="H1011" s="4">
        <v>-1</v>
      </c>
      <c r="I1011" s="4">
        <v>-1</v>
      </c>
      <c r="J1011" s="4">
        <v>-1</v>
      </c>
      <c r="K1011" s="4">
        <v>0</v>
      </c>
      <c r="Q1011" s="134">
        <v>5</v>
      </c>
      <c r="R1011" s="47">
        <v>-4</v>
      </c>
      <c r="S1011" s="135">
        <f>+R1011/Q1011</f>
        <v>-0.8</v>
      </c>
      <c r="T1011" s="497">
        <f>+C1011-S1011</f>
        <v>10.8</v>
      </c>
      <c r="U1011" s="423">
        <v>10</v>
      </c>
      <c r="V1011" s="146">
        <f>+U1011-T1011</f>
        <v>-0.80000000000000071</v>
      </c>
    </row>
    <row r="1012" spans="1:22" x14ac:dyDescent="0.25">
      <c r="A1012" s="777" t="s">
        <v>391</v>
      </c>
      <c r="B1012" s="13" t="s">
        <v>866</v>
      </c>
      <c r="C1012" s="4" t="s">
        <v>269</v>
      </c>
      <c r="D1012" s="131" t="s">
        <v>270</v>
      </c>
      <c r="E1012" s="116" t="s">
        <v>271</v>
      </c>
      <c r="F1012" s="116" t="s">
        <v>213</v>
      </c>
      <c r="G1012" s="802" t="s">
        <v>215</v>
      </c>
      <c r="H1012" s="884" t="s">
        <v>393</v>
      </c>
      <c r="I1012" s="358" t="s">
        <v>392</v>
      </c>
      <c r="J1012" s="116" t="s">
        <v>295</v>
      </c>
      <c r="K1012" s="620" t="s">
        <v>388</v>
      </c>
      <c r="L1012" s="619" t="s">
        <v>621</v>
      </c>
      <c r="M1012" s="470" t="s">
        <v>329</v>
      </c>
      <c r="N1012" s="116" t="s">
        <v>213</v>
      </c>
      <c r="O1012" s="149" t="s">
        <v>472</v>
      </c>
      <c r="P1012" s="471" t="s">
        <v>691</v>
      </c>
      <c r="Q1012" s="124" t="s">
        <v>221</v>
      </c>
      <c r="R1012" s="125" t="s">
        <v>211</v>
      </c>
      <c r="S1012" s="126" t="s">
        <v>222</v>
      </c>
      <c r="T1012" s="124" t="s">
        <v>279</v>
      </c>
      <c r="U1012" s="153"/>
      <c r="V1012" s="153"/>
    </row>
    <row r="1013" spans="1:22" x14ac:dyDescent="0.25">
      <c r="A1013" s="777" t="s">
        <v>391</v>
      </c>
      <c r="B1013" s="13" t="s">
        <v>866</v>
      </c>
      <c r="C1013" s="4">
        <v>7</v>
      </c>
      <c r="D1013" s="4"/>
      <c r="E1013" s="9"/>
      <c r="F1013" s="143">
        <v>42056</v>
      </c>
      <c r="G1013" s="129">
        <v>0</v>
      </c>
      <c r="H1013" s="130">
        <v>1</v>
      </c>
      <c r="I1013" s="130">
        <v>0</v>
      </c>
      <c r="J1013" s="132" t="s">
        <v>436</v>
      </c>
      <c r="K1013" s="47">
        <v>0</v>
      </c>
      <c r="L1013" s="47">
        <v>1</v>
      </c>
      <c r="M1013" s="47">
        <v>3</v>
      </c>
      <c r="N1013" s="132" t="s">
        <v>289</v>
      </c>
      <c r="O1013" s="4">
        <v>0</v>
      </c>
      <c r="P1013" s="4">
        <v>0</v>
      </c>
      <c r="Q1013" s="134">
        <v>8</v>
      </c>
      <c r="R1013" s="47">
        <v>5</v>
      </c>
      <c r="S1013" s="135">
        <v>0.625</v>
      </c>
      <c r="T1013" s="422">
        <v>6.375</v>
      </c>
      <c r="U1013" s="839"/>
      <c r="V1013" s="436"/>
    </row>
    <row r="1014" spans="1:22" x14ac:dyDescent="0.25">
      <c r="A1014" s="777" t="s">
        <v>391</v>
      </c>
      <c r="B1014" s="13" t="s">
        <v>866</v>
      </c>
      <c r="C1014" s="4" t="s">
        <v>269</v>
      </c>
      <c r="D1014" s="131" t="s">
        <v>270</v>
      </c>
      <c r="E1014" s="116" t="s">
        <v>271</v>
      </c>
      <c r="F1014" s="116" t="s">
        <v>213</v>
      </c>
      <c r="G1014" s="885" t="s">
        <v>288</v>
      </c>
      <c r="H1014" s="886" t="s">
        <v>273</v>
      </c>
      <c r="I1014" s="817" t="s">
        <v>285</v>
      </c>
      <c r="Q1014" s="124" t="s">
        <v>221</v>
      </c>
      <c r="R1014" s="125" t="s">
        <v>211</v>
      </c>
      <c r="S1014" s="126" t="s">
        <v>222</v>
      </c>
      <c r="T1014" s="124" t="s">
        <v>279</v>
      </c>
      <c r="U1014" s="153" t="s">
        <v>230</v>
      </c>
      <c r="V1014" s="153" t="s">
        <v>231</v>
      </c>
    </row>
    <row r="1015" spans="1:22" x14ac:dyDescent="0.25">
      <c r="A1015" s="777" t="s">
        <v>391</v>
      </c>
      <c r="B1015" s="13" t="s">
        <v>866</v>
      </c>
      <c r="C1015" s="4">
        <v>7</v>
      </c>
      <c r="D1015" s="4">
        <v>6.375</v>
      </c>
      <c r="E1015" s="9"/>
      <c r="F1015" s="132" t="s">
        <v>289</v>
      </c>
      <c r="G1015" s="133">
        <v>0</v>
      </c>
      <c r="H1015" s="4">
        <v>0</v>
      </c>
      <c r="I1015" s="4">
        <v>2</v>
      </c>
      <c r="Q1015" s="134">
        <v>3</v>
      </c>
      <c r="R1015" s="47">
        <v>2</v>
      </c>
      <c r="S1015" s="135">
        <v>0.66666666666666663</v>
      </c>
      <c r="T1015" s="422">
        <v>5.708333333333333</v>
      </c>
      <c r="U1015" s="145">
        <v>6.375</v>
      </c>
      <c r="V1015" s="721">
        <v>0.66666666666666696</v>
      </c>
    </row>
    <row r="1016" spans="1:22" x14ac:dyDescent="0.25">
      <c r="A1016" s="20" t="s">
        <v>867</v>
      </c>
      <c r="B1016" s="11" t="s">
        <v>868</v>
      </c>
      <c r="C1016" s="4" t="s">
        <v>269</v>
      </c>
      <c r="D1016" s="131" t="s">
        <v>270</v>
      </c>
      <c r="E1016" s="116" t="s">
        <v>271</v>
      </c>
      <c r="F1016" s="116" t="s">
        <v>213</v>
      </c>
      <c r="G1016" s="663" t="s">
        <v>245</v>
      </c>
      <c r="H1016" s="352" t="s">
        <v>320</v>
      </c>
      <c r="I1016" s="571" t="s">
        <v>659</v>
      </c>
      <c r="J1016" s="116" t="s">
        <v>213</v>
      </c>
      <c r="K1016" s="410" t="s">
        <v>558</v>
      </c>
      <c r="L1016" s="355" t="s">
        <v>673</v>
      </c>
      <c r="M1016" s="240" t="s">
        <v>291</v>
      </c>
      <c r="N1016" s="240" t="s">
        <v>361</v>
      </c>
      <c r="O1016" s="116" t="s">
        <v>213</v>
      </c>
      <c r="P1016" s="242" t="s">
        <v>277</v>
      </c>
      <c r="Q1016" s="124" t="s">
        <v>221</v>
      </c>
      <c r="R1016" s="125" t="s">
        <v>211</v>
      </c>
      <c r="S1016" s="126" t="s">
        <v>222</v>
      </c>
      <c r="T1016" s="124" t="s">
        <v>279</v>
      </c>
      <c r="U1016" s="141"/>
      <c r="V1016" s="141"/>
    </row>
    <row r="1017" spans="1:22" x14ac:dyDescent="0.25">
      <c r="A1017" s="20" t="s">
        <v>867</v>
      </c>
      <c r="B1017" s="11" t="s">
        <v>868</v>
      </c>
      <c r="C1017" s="4">
        <v>7</v>
      </c>
      <c r="D1017" s="4"/>
      <c r="E1017" s="9"/>
      <c r="F1017" s="9" t="s">
        <v>280</v>
      </c>
      <c r="G1017" s="133">
        <v>-1</v>
      </c>
      <c r="H1017" s="4">
        <v>0</v>
      </c>
      <c r="I1017" s="4">
        <v>-1</v>
      </c>
      <c r="J1017" s="116" t="s">
        <v>561</v>
      </c>
      <c r="K1017" s="133">
        <v>-1</v>
      </c>
      <c r="L1017" s="4">
        <v>0</v>
      </c>
      <c r="M1017" s="4">
        <v>0</v>
      </c>
      <c r="N1017" s="4">
        <v>0</v>
      </c>
      <c r="O1017" s="132">
        <v>42406</v>
      </c>
      <c r="P1017" s="47">
        <v>-3</v>
      </c>
      <c r="Q1017" s="134">
        <v>7</v>
      </c>
      <c r="R1017" s="47">
        <v>-10</v>
      </c>
      <c r="S1017" s="135">
        <v>-1.4285714285714286</v>
      </c>
      <c r="T1017" s="144">
        <v>8.4285714285714288</v>
      </c>
      <c r="U1017" s="423"/>
      <c r="V1017" s="146"/>
    </row>
    <row r="1018" spans="1:22" x14ac:dyDescent="0.25">
      <c r="A1018" s="20" t="s">
        <v>867</v>
      </c>
      <c r="B1018" s="11" t="s">
        <v>868</v>
      </c>
      <c r="C1018" s="4" t="s">
        <v>269</v>
      </c>
      <c r="D1018" s="131" t="s">
        <v>270</v>
      </c>
      <c r="E1018" s="116" t="s">
        <v>271</v>
      </c>
      <c r="F1018" s="116" t="s">
        <v>213</v>
      </c>
      <c r="G1018" s="174" t="s">
        <v>137</v>
      </c>
      <c r="H1018" s="242" t="s">
        <v>318</v>
      </c>
      <c r="I1018" s="174" t="s">
        <v>122</v>
      </c>
      <c r="J1018" s="116" t="s">
        <v>213</v>
      </c>
      <c r="K1018" s="242" t="s">
        <v>245</v>
      </c>
      <c r="L1018" s="174" t="s">
        <v>320</v>
      </c>
      <c r="M1018" s="240" t="s">
        <v>277</v>
      </c>
      <c r="N1018" s="174" t="s">
        <v>321</v>
      </c>
      <c r="Q1018" s="124" t="s">
        <v>221</v>
      </c>
      <c r="R1018" s="125" t="s">
        <v>211</v>
      </c>
      <c r="S1018" s="126" t="s">
        <v>222</v>
      </c>
      <c r="T1018" s="124" t="s">
        <v>279</v>
      </c>
      <c r="U1018" s="141" t="s">
        <v>230</v>
      </c>
      <c r="V1018" s="141" t="s">
        <v>231</v>
      </c>
    </row>
    <row r="1019" spans="1:22" x14ac:dyDescent="0.25">
      <c r="A1019" s="20" t="s">
        <v>867</v>
      </c>
      <c r="B1019" s="11" t="s">
        <v>868</v>
      </c>
      <c r="C1019" s="186">
        <v>8</v>
      </c>
      <c r="D1019" s="183">
        <v>8.4285714285714288</v>
      </c>
      <c r="E1019" s="9"/>
      <c r="F1019" s="132">
        <v>42406</v>
      </c>
      <c r="G1019" s="47">
        <v>-2</v>
      </c>
      <c r="H1019" s="47">
        <v>-2</v>
      </c>
      <c r="I1019" s="47">
        <v>-1</v>
      </c>
      <c r="J1019" s="132">
        <v>42420</v>
      </c>
      <c r="K1019" s="4">
        <v>0</v>
      </c>
      <c r="L1019" s="4">
        <v>-1</v>
      </c>
      <c r="M1019" s="4">
        <v>0</v>
      </c>
      <c r="N1019" s="4">
        <v>0</v>
      </c>
      <c r="Q1019" s="134">
        <v>7</v>
      </c>
      <c r="R1019" s="47">
        <v>-6</v>
      </c>
      <c r="S1019" s="135">
        <v>-0.8571428571428571</v>
      </c>
      <c r="T1019" s="144">
        <v>9.2857142857142865</v>
      </c>
      <c r="U1019" s="145">
        <v>8.4285999999999994</v>
      </c>
      <c r="V1019" s="171">
        <v>-0.85711428571428705</v>
      </c>
    </row>
    <row r="1020" spans="1:22" x14ac:dyDescent="0.25">
      <c r="A1020" s="27" t="s">
        <v>869</v>
      </c>
      <c r="B1020" s="13" t="s">
        <v>681</v>
      </c>
      <c r="C1020" s="4" t="s">
        <v>269</v>
      </c>
      <c r="D1020" s="131" t="s">
        <v>270</v>
      </c>
      <c r="E1020" s="116" t="s">
        <v>271</v>
      </c>
      <c r="F1020" s="116" t="s">
        <v>213</v>
      </c>
      <c r="G1020" s="138" t="s">
        <v>238</v>
      </c>
      <c r="H1020" s="152" t="s">
        <v>66</v>
      </c>
      <c r="K1020" s="111"/>
      <c r="L1020" s="111"/>
      <c r="M1020" s="111"/>
      <c r="N1020" s="111"/>
      <c r="Q1020" s="124" t="s">
        <v>221</v>
      </c>
      <c r="R1020" s="125" t="s">
        <v>211</v>
      </c>
      <c r="S1020" s="126" t="s">
        <v>222</v>
      </c>
      <c r="T1020" s="124" t="s">
        <v>279</v>
      </c>
      <c r="U1020" s="153" t="s">
        <v>230</v>
      </c>
      <c r="V1020" s="153" t="s">
        <v>231</v>
      </c>
    </row>
    <row r="1021" spans="1:22" x14ac:dyDescent="0.25">
      <c r="A1021" s="27" t="s">
        <v>869</v>
      </c>
      <c r="B1021" s="13" t="s">
        <v>681</v>
      </c>
      <c r="C1021" s="4">
        <v>9</v>
      </c>
      <c r="D1021" s="9"/>
      <c r="E1021" s="9"/>
      <c r="F1021" s="132">
        <v>42420</v>
      </c>
      <c r="G1021" s="4">
        <v>-1</v>
      </c>
      <c r="H1021" s="4">
        <v>0</v>
      </c>
      <c r="K1021" s="111"/>
      <c r="L1021" s="111"/>
      <c r="M1021" s="111"/>
      <c r="N1021" s="111"/>
      <c r="Q1021" s="134">
        <v>2</v>
      </c>
      <c r="R1021" s="47">
        <v>-1</v>
      </c>
      <c r="S1021" s="135">
        <v>-0.5</v>
      </c>
      <c r="T1021" s="497">
        <v>9.5</v>
      </c>
      <c r="U1021" s="423">
        <v>9</v>
      </c>
      <c r="V1021" s="146">
        <v>-0.5</v>
      </c>
    </row>
    <row r="1022" spans="1:22" x14ac:dyDescent="0.25">
      <c r="A1022" s="16" t="s">
        <v>870</v>
      </c>
      <c r="B1022" s="13" t="s">
        <v>789</v>
      </c>
      <c r="C1022" s="4" t="s">
        <v>269</v>
      </c>
      <c r="D1022" s="131" t="s">
        <v>270</v>
      </c>
      <c r="E1022" s="116" t="s">
        <v>271</v>
      </c>
      <c r="F1022" s="116" t="s">
        <v>213</v>
      </c>
      <c r="G1022" s="512" t="s">
        <v>275</v>
      </c>
      <c r="H1022" s="503" t="s">
        <v>309</v>
      </c>
      <c r="I1022" s="323" t="s">
        <v>682</v>
      </c>
      <c r="J1022" s="116" t="s">
        <v>213</v>
      </c>
      <c r="K1022" s="139" t="s">
        <v>70</v>
      </c>
      <c r="L1022" s="222" t="s">
        <v>220</v>
      </c>
      <c r="M1022" s="887" t="s">
        <v>229</v>
      </c>
      <c r="N1022" s="139" t="s">
        <v>240</v>
      </c>
      <c r="O1022" s="121" t="s">
        <v>218</v>
      </c>
      <c r="P1022" s="122" t="s">
        <v>219</v>
      </c>
      <c r="Q1022" s="124" t="s">
        <v>221</v>
      </c>
      <c r="R1022" s="125" t="s">
        <v>211</v>
      </c>
      <c r="S1022" s="126" t="s">
        <v>222</v>
      </c>
      <c r="T1022" s="124" t="s">
        <v>279</v>
      </c>
      <c r="U1022" s="141"/>
      <c r="V1022" s="141"/>
    </row>
    <row r="1023" spans="1:22" x14ac:dyDescent="0.25">
      <c r="A1023" s="16" t="s">
        <v>870</v>
      </c>
      <c r="B1023" s="13" t="s">
        <v>789</v>
      </c>
      <c r="C1023" s="4">
        <v>8</v>
      </c>
      <c r="D1023" s="4"/>
      <c r="E1023" s="9"/>
      <c r="F1023" s="132" t="s">
        <v>398</v>
      </c>
      <c r="G1023" s="273">
        <v>0</v>
      </c>
      <c r="H1023" s="47">
        <v>-1</v>
      </c>
      <c r="I1023" s="47">
        <v>0</v>
      </c>
      <c r="J1023" s="132" t="s">
        <v>226</v>
      </c>
      <c r="K1023" s="4">
        <v>0</v>
      </c>
      <c r="L1023" s="4">
        <v>0</v>
      </c>
      <c r="M1023" s="133">
        <v>1</v>
      </c>
      <c r="N1023" s="4">
        <v>2</v>
      </c>
      <c r="O1023" s="4">
        <v>0</v>
      </c>
      <c r="P1023" s="4">
        <v>-2</v>
      </c>
      <c r="Q1023" s="134">
        <v>9</v>
      </c>
      <c r="R1023" s="47">
        <v>0</v>
      </c>
      <c r="S1023" s="135">
        <v>0</v>
      </c>
      <c r="T1023" s="136">
        <v>8</v>
      </c>
      <c r="U1023" s="145"/>
      <c r="V1023" s="171"/>
    </row>
    <row r="1024" spans="1:22" x14ac:dyDescent="0.25">
      <c r="A1024" s="16" t="s">
        <v>870</v>
      </c>
      <c r="B1024" s="13" t="s">
        <v>789</v>
      </c>
      <c r="C1024" s="4" t="s">
        <v>269</v>
      </c>
      <c r="D1024" s="131" t="s">
        <v>270</v>
      </c>
      <c r="E1024" s="116" t="s">
        <v>271</v>
      </c>
      <c r="F1024" s="116" t="s">
        <v>213</v>
      </c>
      <c r="G1024" s="887" t="s">
        <v>228</v>
      </c>
      <c r="M1024" s="197"/>
      <c r="N1024" s="197"/>
      <c r="O1024" s="197"/>
      <c r="P1024" s="197"/>
      <c r="Q1024" s="124" t="s">
        <v>221</v>
      </c>
      <c r="R1024" s="125" t="s">
        <v>211</v>
      </c>
      <c r="S1024" s="126" t="s">
        <v>222</v>
      </c>
      <c r="T1024" s="124" t="s">
        <v>279</v>
      </c>
      <c r="U1024" s="141" t="s">
        <v>230</v>
      </c>
      <c r="V1024" s="141" t="s">
        <v>231</v>
      </c>
    </row>
    <row r="1025" spans="1:22" x14ac:dyDescent="0.25">
      <c r="A1025" s="16" t="s">
        <v>870</v>
      </c>
      <c r="B1025" s="13" t="s">
        <v>789</v>
      </c>
      <c r="C1025" s="4">
        <v>8</v>
      </c>
      <c r="D1025" s="142">
        <v>8</v>
      </c>
      <c r="E1025" s="128">
        <v>42450</v>
      </c>
      <c r="F1025" s="132" t="s">
        <v>226</v>
      </c>
      <c r="G1025" s="133">
        <v>0</v>
      </c>
      <c r="M1025" s="197"/>
      <c r="N1025" s="197"/>
      <c r="O1025" s="197"/>
      <c r="P1025" s="197"/>
      <c r="Q1025" s="134">
        <v>1</v>
      </c>
      <c r="R1025" s="47">
        <v>0</v>
      </c>
      <c r="S1025" s="135">
        <v>0</v>
      </c>
      <c r="T1025" s="136">
        <v>8</v>
      </c>
      <c r="U1025" s="145">
        <v>8</v>
      </c>
      <c r="V1025" s="171">
        <v>0</v>
      </c>
    </row>
    <row r="1026" spans="1:22" x14ac:dyDescent="0.25">
      <c r="A1026" s="10" t="s">
        <v>871</v>
      </c>
      <c r="B1026" s="11" t="s">
        <v>872</v>
      </c>
      <c r="C1026" s="4" t="s">
        <v>269</v>
      </c>
      <c r="D1026" s="131" t="s">
        <v>270</v>
      </c>
      <c r="E1026" s="116" t="s">
        <v>271</v>
      </c>
      <c r="F1026" s="116" t="s">
        <v>213</v>
      </c>
      <c r="G1026" s="284" t="s">
        <v>137</v>
      </c>
      <c r="H1026" s="165" t="s">
        <v>118</v>
      </c>
      <c r="I1026" s="137" t="s">
        <v>311</v>
      </c>
      <c r="J1026" s="167" t="s">
        <v>122</v>
      </c>
      <c r="K1026" s="223" t="s">
        <v>285</v>
      </c>
      <c r="L1026" s="167" t="s">
        <v>284</v>
      </c>
      <c r="P1026" s="111"/>
      <c r="Q1026" s="124" t="s">
        <v>221</v>
      </c>
      <c r="R1026" s="125" t="s">
        <v>211</v>
      </c>
      <c r="S1026" s="126" t="s">
        <v>222</v>
      </c>
      <c r="T1026" s="124" t="s">
        <v>279</v>
      </c>
      <c r="U1026" s="153" t="s">
        <v>230</v>
      </c>
      <c r="V1026" s="141" t="s">
        <v>231</v>
      </c>
    </row>
    <row r="1027" spans="1:22" x14ac:dyDescent="0.25">
      <c r="A1027" s="10" t="s">
        <v>871</v>
      </c>
      <c r="B1027" s="11" t="s">
        <v>872</v>
      </c>
      <c r="C1027" s="4">
        <v>6</v>
      </c>
      <c r="D1027" s="4"/>
      <c r="E1027" s="9"/>
      <c r="F1027" s="128" t="s">
        <v>287</v>
      </c>
      <c r="G1027" s="133">
        <v>0</v>
      </c>
      <c r="H1027" s="4">
        <v>0</v>
      </c>
      <c r="I1027" s="4">
        <v>0</v>
      </c>
      <c r="J1027" s="4">
        <v>0</v>
      </c>
      <c r="K1027" s="4">
        <v>-1</v>
      </c>
      <c r="L1027" s="4">
        <v>0</v>
      </c>
      <c r="M1027" s="111"/>
      <c r="N1027" s="111"/>
      <c r="O1027" s="111"/>
      <c r="P1027" s="111"/>
      <c r="Q1027" s="134">
        <v>6</v>
      </c>
      <c r="R1027" s="47">
        <v>-1</v>
      </c>
      <c r="S1027" s="135">
        <v>-0.16666666666666666</v>
      </c>
      <c r="T1027" s="497">
        <v>6.166666666666667</v>
      </c>
      <c r="U1027" s="423">
        <v>6</v>
      </c>
      <c r="V1027" s="146">
        <v>-0.16666666666666696</v>
      </c>
    </row>
    <row r="1028" spans="1:22" x14ac:dyDescent="0.25">
      <c r="A1028" s="14" t="s">
        <v>871</v>
      </c>
      <c r="B1028" s="13" t="s">
        <v>873</v>
      </c>
      <c r="C1028" s="4" t="s">
        <v>269</v>
      </c>
      <c r="D1028" s="131" t="s">
        <v>270</v>
      </c>
      <c r="E1028" s="116" t="s">
        <v>271</v>
      </c>
      <c r="F1028" s="116" t="s">
        <v>213</v>
      </c>
      <c r="G1028" s="224" t="s">
        <v>118</v>
      </c>
      <c r="H1028" s="279" t="s">
        <v>288</v>
      </c>
      <c r="I1028" s="225" t="s">
        <v>286</v>
      </c>
      <c r="J1028" s="223" t="s">
        <v>285</v>
      </c>
      <c r="K1028" s="167" t="s">
        <v>284</v>
      </c>
      <c r="L1028" s="225" t="s">
        <v>137</v>
      </c>
      <c r="Q1028" s="124" t="s">
        <v>221</v>
      </c>
      <c r="R1028" s="125" t="s">
        <v>211</v>
      </c>
      <c r="S1028" s="126" t="s">
        <v>222</v>
      </c>
      <c r="T1028" s="124" t="s">
        <v>279</v>
      </c>
      <c r="U1028" s="153" t="s">
        <v>230</v>
      </c>
      <c r="V1028" s="141" t="s">
        <v>231</v>
      </c>
    </row>
    <row r="1029" spans="1:22" x14ac:dyDescent="0.25">
      <c r="A1029" s="14" t="s">
        <v>871</v>
      </c>
      <c r="B1029" s="13" t="s">
        <v>873</v>
      </c>
      <c r="C1029" s="4">
        <v>7</v>
      </c>
      <c r="D1029" s="4"/>
      <c r="E1029" s="9"/>
      <c r="F1029" s="128" t="s">
        <v>287</v>
      </c>
      <c r="G1029" s="133">
        <v>-1</v>
      </c>
      <c r="H1029" s="4">
        <v>-1</v>
      </c>
      <c r="I1029" s="4">
        <v>0</v>
      </c>
      <c r="J1029" s="4">
        <v>0</v>
      </c>
      <c r="K1029" s="4">
        <v>0</v>
      </c>
      <c r="L1029" s="4">
        <v>-2</v>
      </c>
      <c r="Q1029" s="134">
        <v>6</v>
      </c>
      <c r="R1029" s="47">
        <v>-4</v>
      </c>
      <c r="S1029" s="135">
        <v>-0.66666666666666663</v>
      </c>
      <c r="T1029" s="497">
        <v>7.666666666666667</v>
      </c>
      <c r="U1029" s="423">
        <v>7</v>
      </c>
      <c r="V1029" s="146">
        <v>-0.66666666666666696</v>
      </c>
    </row>
    <row r="1030" spans="1:22" x14ac:dyDescent="0.25">
      <c r="A1030" s="10" t="s">
        <v>874</v>
      </c>
      <c r="B1030" s="13" t="s">
        <v>875</v>
      </c>
      <c r="C1030" s="4" t="s">
        <v>269</v>
      </c>
      <c r="D1030" s="131" t="s">
        <v>270</v>
      </c>
      <c r="E1030" s="116" t="s">
        <v>271</v>
      </c>
      <c r="F1030" s="116" t="s">
        <v>213</v>
      </c>
      <c r="G1030" s="258" t="s">
        <v>325</v>
      </c>
      <c r="H1030" s="258" t="s">
        <v>368</v>
      </c>
      <c r="I1030" s="221" t="s">
        <v>143</v>
      </c>
      <c r="J1030" s="116" t="s">
        <v>213</v>
      </c>
      <c r="K1030" s="212" t="s">
        <v>325</v>
      </c>
      <c r="L1030" s="346" t="s">
        <v>273</v>
      </c>
      <c r="M1030" s="265" t="s">
        <v>369</v>
      </c>
      <c r="N1030" s="674" t="s">
        <v>656</v>
      </c>
      <c r="O1030" s="116" t="s">
        <v>213</v>
      </c>
      <c r="P1030" s="208" t="s">
        <v>382</v>
      </c>
      <c r="Q1030" s="124" t="s">
        <v>221</v>
      </c>
      <c r="R1030" s="125" t="s">
        <v>211</v>
      </c>
      <c r="S1030" s="126" t="s">
        <v>222</v>
      </c>
      <c r="T1030" s="124" t="s">
        <v>279</v>
      </c>
      <c r="U1030" s="839"/>
      <c r="V1030" s="436"/>
    </row>
    <row r="1031" spans="1:22" x14ac:dyDescent="0.25">
      <c r="A1031" s="10" t="s">
        <v>876</v>
      </c>
      <c r="B1031" s="13" t="s">
        <v>875</v>
      </c>
      <c r="C1031" s="4">
        <v>8</v>
      </c>
      <c r="D1031" s="4"/>
      <c r="E1031" s="9"/>
      <c r="F1031" s="260">
        <v>42042</v>
      </c>
      <c r="G1031" s="4">
        <v>0</v>
      </c>
      <c r="H1031" s="4">
        <v>0</v>
      </c>
      <c r="I1031" s="4">
        <v>1</v>
      </c>
      <c r="J1031" s="128" t="s">
        <v>224</v>
      </c>
      <c r="K1031" s="130">
        <v>0</v>
      </c>
      <c r="L1031" s="130">
        <v>0</v>
      </c>
      <c r="M1031" s="130">
        <v>2</v>
      </c>
      <c r="N1031" s="130">
        <v>0</v>
      </c>
      <c r="O1031" s="132" t="s">
        <v>351</v>
      </c>
      <c r="P1031" s="4">
        <v>0</v>
      </c>
      <c r="Q1031" s="134">
        <v>8</v>
      </c>
      <c r="R1031" s="47">
        <v>3</v>
      </c>
      <c r="S1031" s="135">
        <v>0.375</v>
      </c>
      <c r="T1031" s="136">
        <v>7.625</v>
      </c>
      <c r="U1031" s="839"/>
      <c r="V1031" s="436"/>
    </row>
    <row r="1032" spans="1:22" x14ac:dyDescent="0.25">
      <c r="A1032" s="10" t="s">
        <v>877</v>
      </c>
      <c r="B1032" s="13" t="s">
        <v>875</v>
      </c>
      <c r="C1032" s="4" t="s">
        <v>269</v>
      </c>
      <c r="D1032" s="131" t="s">
        <v>270</v>
      </c>
      <c r="E1032" s="116" t="s">
        <v>271</v>
      </c>
      <c r="F1032" s="116" t="s">
        <v>213</v>
      </c>
      <c r="G1032" s="237" t="s">
        <v>384</v>
      </c>
      <c r="H1032" s="325" t="s">
        <v>379</v>
      </c>
      <c r="I1032" s="207" t="s">
        <v>381</v>
      </c>
      <c r="J1032" s="149" t="s">
        <v>425</v>
      </c>
      <c r="K1032" s="324" t="s">
        <v>426</v>
      </c>
      <c r="L1032" s="233" t="s">
        <v>425</v>
      </c>
      <c r="M1032" s="204" t="s">
        <v>381</v>
      </c>
      <c r="N1032" s="325" t="s">
        <v>384</v>
      </c>
      <c r="O1032" s="116" t="s">
        <v>213</v>
      </c>
      <c r="P1032" s="149" t="s">
        <v>122</v>
      </c>
      <c r="Q1032" s="124" t="s">
        <v>221</v>
      </c>
      <c r="R1032" s="125" t="s">
        <v>211</v>
      </c>
      <c r="S1032" s="126" t="s">
        <v>222</v>
      </c>
      <c r="T1032" s="124" t="s">
        <v>279</v>
      </c>
      <c r="U1032" s="153"/>
      <c r="V1032" s="153"/>
    </row>
    <row r="1033" spans="1:22" x14ac:dyDescent="0.25">
      <c r="A1033" s="10" t="s">
        <v>877</v>
      </c>
      <c r="B1033" s="13" t="s">
        <v>875</v>
      </c>
      <c r="C1033" s="47">
        <v>8</v>
      </c>
      <c r="D1033" s="888">
        <v>7.625</v>
      </c>
      <c r="E1033" s="287">
        <v>42224</v>
      </c>
      <c r="F1033" s="132" t="s">
        <v>351</v>
      </c>
      <c r="G1033" s="133">
        <v>-1</v>
      </c>
      <c r="H1033" s="4">
        <v>-1</v>
      </c>
      <c r="I1033" s="4">
        <v>0</v>
      </c>
      <c r="J1033" s="4">
        <v>0</v>
      </c>
      <c r="K1033" s="4">
        <v>2</v>
      </c>
      <c r="L1033" s="4">
        <v>2</v>
      </c>
      <c r="M1033" s="4">
        <v>2</v>
      </c>
      <c r="N1033" s="4">
        <v>-1</v>
      </c>
      <c r="O1033" s="132" t="s">
        <v>289</v>
      </c>
      <c r="P1033" s="4">
        <v>0</v>
      </c>
      <c r="Q1033" s="134">
        <v>9</v>
      </c>
      <c r="R1033" s="47">
        <v>3</v>
      </c>
      <c r="S1033" s="135">
        <v>0.33333333333333331</v>
      </c>
      <c r="T1033" s="156">
        <v>7.291666666666667</v>
      </c>
      <c r="U1033" s="795"/>
      <c r="V1033" s="171"/>
    </row>
    <row r="1034" spans="1:22" x14ac:dyDescent="0.25">
      <c r="A1034" s="10" t="s">
        <v>877</v>
      </c>
      <c r="B1034" s="13" t="s">
        <v>875</v>
      </c>
      <c r="C1034" s="4" t="s">
        <v>269</v>
      </c>
      <c r="D1034" s="131" t="s">
        <v>270</v>
      </c>
      <c r="E1034" s="116" t="s">
        <v>271</v>
      </c>
      <c r="F1034" s="116" t="s">
        <v>213</v>
      </c>
      <c r="G1034" s="327" t="s">
        <v>138</v>
      </c>
      <c r="H1034" s="233" t="s">
        <v>143</v>
      </c>
      <c r="I1034" s="238" t="s">
        <v>290</v>
      </c>
      <c r="J1034" s="233" t="s">
        <v>137</v>
      </c>
      <c r="K1034" s="204" t="s">
        <v>118</v>
      </c>
      <c r="L1034" s="239" t="s">
        <v>138</v>
      </c>
      <c r="M1034" s="233" t="s">
        <v>143</v>
      </c>
      <c r="N1034" s="233" t="s">
        <v>137</v>
      </c>
      <c r="O1034" s="116" t="s">
        <v>295</v>
      </c>
      <c r="P1034" s="240" t="s">
        <v>139</v>
      </c>
      <c r="Q1034" s="124" t="s">
        <v>221</v>
      </c>
      <c r="R1034" s="125" t="s">
        <v>211</v>
      </c>
      <c r="S1034" s="126" t="s">
        <v>222</v>
      </c>
      <c r="T1034" s="124" t="s">
        <v>279</v>
      </c>
      <c r="U1034" s="153"/>
      <c r="V1034" s="141"/>
    </row>
    <row r="1035" spans="1:22" x14ac:dyDescent="0.25">
      <c r="A1035" s="10" t="s">
        <v>877</v>
      </c>
      <c r="B1035" s="13" t="s">
        <v>875</v>
      </c>
      <c r="C1035" s="4">
        <v>8</v>
      </c>
      <c r="D1035" s="4">
        <v>7.2915999999999999</v>
      </c>
      <c r="E1035" s="128">
        <v>42343</v>
      </c>
      <c r="F1035" s="132" t="s">
        <v>289</v>
      </c>
      <c r="G1035" s="133">
        <v>3</v>
      </c>
      <c r="H1035" s="4">
        <v>1</v>
      </c>
      <c r="I1035" s="4">
        <v>-1</v>
      </c>
      <c r="J1035" s="4">
        <v>2</v>
      </c>
      <c r="K1035" s="4">
        <v>2</v>
      </c>
      <c r="L1035" s="4">
        <v>3</v>
      </c>
      <c r="M1035" s="4">
        <v>1</v>
      </c>
      <c r="N1035" s="4">
        <v>2</v>
      </c>
      <c r="O1035" s="143" t="s">
        <v>297</v>
      </c>
      <c r="P1035" s="4">
        <v>0</v>
      </c>
      <c r="Q1035" s="134">
        <v>9</v>
      </c>
      <c r="R1035" s="47">
        <v>13</v>
      </c>
      <c r="S1035" s="135">
        <v>1.4444444444444444</v>
      </c>
      <c r="T1035" s="156">
        <v>5.8471555555555552</v>
      </c>
      <c r="U1035" s="795"/>
      <c r="V1035" s="171"/>
    </row>
    <row r="1036" spans="1:22" x14ac:dyDescent="0.25">
      <c r="A1036" s="10" t="s">
        <v>877</v>
      </c>
      <c r="B1036" s="13" t="s">
        <v>875</v>
      </c>
      <c r="C1036" s="4" t="s">
        <v>269</v>
      </c>
      <c r="D1036" s="131" t="s">
        <v>270</v>
      </c>
      <c r="E1036" s="116" t="s">
        <v>271</v>
      </c>
      <c r="F1036" s="116" t="s">
        <v>213</v>
      </c>
      <c r="G1036" s="334" t="s">
        <v>360</v>
      </c>
      <c r="H1036" s="240" t="s">
        <v>359</v>
      </c>
      <c r="I1036" s="246" t="s">
        <v>325</v>
      </c>
      <c r="J1036" s="174" t="s">
        <v>363</v>
      </c>
      <c r="K1036" s="242" t="s">
        <v>118</v>
      </c>
      <c r="L1036" s="242" t="s">
        <v>359</v>
      </c>
      <c r="M1036" s="246" t="s">
        <v>325</v>
      </c>
      <c r="N1036" s="116" t="s">
        <v>213</v>
      </c>
      <c r="O1036" s="246" t="s">
        <v>319</v>
      </c>
      <c r="P1036" s="151" t="s">
        <v>247</v>
      </c>
      <c r="Q1036" s="124" t="s">
        <v>221</v>
      </c>
      <c r="R1036" s="125" t="s">
        <v>211</v>
      </c>
      <c r="S1036" s="126" t="s">
        <v>222</v>
      </c>
      <c r="T1036" s="124" t="s">
        <v>279</v>
      </c>
      <c r="U1036" s="153"/>
      <c r="V1036" s="141"/>
    </row>
    <row r="1037" spans="1:22" x14ac:dyDescent="0.25">
      <c r="A1037" s="10" t="s">
        <v>877</v>
      </c>
      <c r="B1037" s="13" t="s">
        <v>875</v>
      </c>
      <c r="C1037" s="47">
        <v>6</v>
      </c>
      <c r="D1037" s="142">
        <v>5.8471555555555552</v>
      </c>
      <c r="E1037" s="128">
        <v>42399</v>
      </c>
      <c r="F1037" s="143" t="s">
        <v>297</v>
      </c>
      <c r="G1037" s="133">
        <v>1</v>
      </c>
      <c r="H1037" s="4">
        <v>3</v>
      </c>
      <c r="I1037" s="4">
        <v>2</v>
      </c>
      <c r="J1037" s="220">
        <v>0</v>
      </c>
      <c r="K1037" s="4">
        <v>0</v>
      </c>
      <c r="L1037" s="4">
        <v>0</v>
      </c>
      <c r="M1037" s="4">
        <v>2</v>
      </c>
      <c r="N1037" s="132">
        <v>42420</v>
      </c>
      <c r="O1037" s="4">
        <v>1</v>
      </c>
      <c r="P1037" s="4">
        <v>0</v>
      </c>
      <c r="Q1037" s="134">
        <v>9</v>
      </c>
      <c r="R1037" s="47">
        <v>9</v>
      </c>
      <c r="S1037" s="135">
        <v>1</v>
      </c>
      <c r="T1037" s="156">
        <v>4.8471555555555552</v>
      </c>
      <c r="U1037" s="795"/>
      <c r="V1037" s="171"/>
    </row>
    <row r="1038" spans="1:22" x14ac:dyDescent="0.25">
      <c r="A1038" s="10" t="s">
        <v>877</v>
      </c>
      <c r="B1038" s="13" t="s">
        <v>875</v>
      </c>
      <c r="C1038" s="4" t="s">
        <v>269</v>
      </c>
      <c r="D1038" s="131" t="s">
        <v>270</v>
      </c>
      <c r="E1038" s="116" t="s">
        <v>271</v>
      </c>
      <c r="F1038" s="116" t="s">
        <v>213</v>
      </c>
      <c r="G1038" s="334" t="s">
        <v>136</v>
      </c>
      <c r="H1038" s="240" t="s">
        <v>245</v>
      </c>
      <c r="I1038" s="240" t="s">
        <v>277</v>
      </c>
      <c r="J1038" s="246" t="s">
        <v>320</v>
      </c>
      <c r="K1038" s="131" t="s">
        <v>213</v>
      </c>
      <c r="L1038" s="246" t="s">
        <v>122</v>
      </c>
      <c r="M1038" s="246" t="s">
        <v>122</v>
      </c>
      <c r="N1038" s="242" t="s">
        <v>276</v>
      </c>
      <c r="O1038" s="243" t="s">
        <v>273</v>
      </c>
      <c r="P1038" s="243" t="s">
        <v>138</v>
      </c>
      <c r="Q1038" s="124" t="s">
        <v>221</v>
      </c>
      <c r="R1038" s="125" t="s">
        <v>211</v>
      </c>
      <c r="S1038" s="126" t="s">
        <v>222</v>
      </c>
      <c r="T1038" s="124" t="s">
        <v>279</v>
      </c>
      <c r="U1038" s="153"/>
      <c r="V1038" s="141"/>
    </row>
    <row r="1039" spans="1:22" x14ac:dyDescent="0.25">
      <c r="A1039" s="10" t="s">
        <v>877</v>
      </c>
      <c r="B1039" s="13" t="s">
        <v>875</v>
      </c>
      <c r="C1039" s="47">
        <v>5</v>
      </c>
      <c r="D1039" s="142">
        <v>4.8471555555555552</v>
      </c>
      <c r="E1039" s="128">
        <v>42420</v>
      </c>
      <c r="F1039" s="132">
        <v>42420</v>
      </c>
      <c r="G1039" s="133">
        <v>0</v>
      </c>
      <c r="H1039" s="4">
        <v>0</v>
      </c>
      <c r="I1039" s="253">
        <v>0</v>
      </c>
      <c r="J1039" s="4">
        <v>0</v>
      </c>
      <c r="K1039" s="244" t="s">
        <v>293</v>
      </c>
      <c r="L1039" s="4">
        <v>0</v>
      </c>
      <c r="M1039" s="4">
        <v>0</v>
      </c>
      <c r="N1039" s="4">
        <v>-1</v>
      </c>
      <c r="O1039" s="4">
        <v>-2</v>
      </c>
      <c r="P1039" s="4">
        <v>-4</v>
      </c>
      <c r="Q1039" s="134">
        <v>9</v>
      </c>
      <c r="R1039" s="47">
        <v>-7</v>
      </c>
      <c r="S1039" s="135">
        <v>-0.77777777777777779</v>
      </c>
      <c r="T1039" s="156">
        <v>5.6249333333333329</v>
      </c>
      <c r="U1039" s="795"/>
      <c r="V1039" s="171"/>
    </row>
    <row r="1040" spans="1:22" x14ac:dyDescent="0.25">
      <c r="A1040" s="10" t="s">
        <v>877</v>
      </c>
      <c r="B1040" s="13" t="s">
        <v>875</v>
      </c>
      <c r="C1040" s="4" t="s">
        <v>269</v>
      </c>
      <c r="D1040" s="131" t="s">
        <v>270</v>
      </c>
      <c r="E1040" s="116" t="s">
        <v>271</v>
      </c>
      <c r="F1040" s="116" t="s">
        <v>213</v>
      </c>
      <c r="G1040" s="363" t="s">
        <v>273</v>
      </c>
      <c r="H1040" s="174" t="s">
        <v>122</v>
      </c>
      <c r="I1040" s="252" t="s">
        <v>276</v>
      </c>
      <c r="J1040" s="243" t="s">
        <v>273</v>
      </c>
      <c r="K1040" s="131" t="s">
        <v>213</v>
      </c>
      <c r="L1040" s="223" t="s">
        <v>119</v>
      </c>
      <c r="M1040" s="165" t="s">
        <v>582</v>
      </c>
      <c r="N1040" s="279" t="s">
        <v>403</v>
      </c>
      <c r="O1040" s="221" t="s">
        <v>429</v>
      </c>
      <c r="P1040" s="434" t="s">
        <v>285</v>
      </c>
      <c r="Q1040" s="124" t="s">
        <v>221</v>
      </c>
      <c r="R1040" s="125" t="s">
        <v>211</v>
      </c>
      <c r="S1040" s="126" t="s">
        <v>222</v>
      </c>
      <c r="T1040" s="124" t="s">
        <v>279</v>
      </c>
      <c r="U1040" s="141"/>
      <c r="V1040" s="141"/>
    </row>
    <row r="1041" spans="1:22" x14ac:dyDescent="0.25">
      <c r="A1041" s="10" t="s">
        <v>877</v>
      </c>
      <c r="B1041" s="13" t="s">
        <v>875</v>
      </c>
      <c r="C1041" s="47">
        <v>6</v>
      </c>
      <c r="D1041" s="183">
        <v>5.6249333333333329</v>
      </c>
      <c r="E1041" s="203">
        <v>42464</v>
      </c>
      <c r="F1041" s="244" t="s">
        <v>293</v>
      </c>
      <c r="G1041" s="250">
        <v>-2</v>
      </c>
      <c r="H1041" s="250">
        <v>-4</v>
      </c>
      <c r="I1041" s="250">
        <v>-1</v>
      </c>
      <c r="J1041" s="250">
        <v>-2</v>
      </c>
      <c r="K1041" s="132">
        <v>42476</v>
      </c>
      <c r="L1041" s="4">
        <v>-1</v>
      </c>
      <c r="M1041" s="4">
        <v>1</v>
      </c>
      <c r="N1041" s="4">
        <v>-1</v>
      </c>
      <c r="O1041" s="4">
        <v>0</v>
      </c>
      <c r="P1041" s="4">
        <v>-1</v>
      </c>
      <c r="Q1041" s="169">
        <v>9</v>
      </c>
      <c r="R1041" s="47">
        <v>-11</v>
      </c>
      <c r="S1041" s="135">
        <f>+R1041/Q1041</f>
        <v>-1.2222222222222223</v>
      </c>
      <c r="T1041" s="144">
        <f>+D1041-S1041</f>
        <v>6.8471555555555552</v>
      </c>
      <c r="U1041" s="795"/>
      <c r="V1041" s="171"/>
    </row>
    <row r="1042" spans="1:22" x14ac:dyDescent="0.25">
      <c r="A1042" s="10" t="s">
        <v>877</v>
      </c>
      <c r="B1042" s="13" t="s">
        <v>875</v>
      </c>
      <c r="C1042" s="4" t="s">
        <v>269</v>
      </c>
      <c r="D1042" s="131" t="s">
        <v>270</v>
      </c>
      <c r="E1042" s="116" t="s">
        <v>271</v>
      </c>
      <c r="F1042" s="116" t="s">
        <v>213</v>
      </c>
      <c r="G1042" s="166" t="s">
        <v>487</v>
      </c>
      <c r="H1042" s="116" t="s">
        <v>213</v>
      </c>
      <c r="I1042" s="243" t="s">
        <v>429</v>
      </c>
      <c r="J1042" s="389" t="s">
        <v>325</v>
      </c>
      <c r="K1042" s="240" t="s">
        <v>459</v>
      </c>
      <c r="L1042" s="356" t="s">
        <v>273</v>
      </c>
      <c r="M1042" s="122" t="s">
        <v>117</v>
      </c>
      <c r="N1042" s="240" t="s">
        <v>459</v>
      </c>
      <c r="O1042" s="116" t="s">
        <v>213</v>
      </c>
      <c r="P1042" s="355" t="s">
        <v>138</v>
      </c>
      <c r="Q1042" s="124" t="s">
        <v>221</v>
      </c>
      <c r="R1042" s="125" t="s">
        <v>211</v>
      </c>
      <c r="S1042" s="126" t="s">
        <v>222</v>
      </c>
      <c r="T1042" s="124" t="s">
        <v>279</v>
      </c>
      <c r="U1042" s="141"/>
      <c r="V1042" s="141"/>
    </row>
    <row r="1043" spans="1:22" x14ac:dyDescent="0.25">
      <c r="A1043" s="10" t="s">
        <v>877</v>
      </c>
      <c r="B1043" s="13" t="s">
        <v>875</v>
      </c>
      <c r="C1043" s="47">
        <v>7</v>
      </c>
      <c r="D1043" s="183">
        <f>+T1041</f>
        <v>6.8471555555555552</v>
      </c>
      <c r="E1043" s="132">
        <v>42476</v>
      </c>
      <c r="F1043" s="132">
        <v>42476</v>
      </c>
      <c r="G1043" s="4">
        <v>-1</v>
      </c>
      <c r="H1043" s="187">
        <v>42518</v>
      </c>
      <c r="I1043" s="4">
        <v>0</v>
      </c>
      <c r="J1043" s="4">
        <v>0</v>
      </c>
      <c r="K1043" s="4">
        <v>1</v>
      </c>
      <c r="L1043" s="4">
        <v>0</v>
      </c>
      <c r="M1043" s="4">
        <v>0</v>
      </c>
      <c r="N1043" s="4">
        <v>1</v>
      </c>
      <c r="O1043" s="187" t="s">
        <v>250</v>
      </c>
      <c r="P1043" s="4">
        <v>1</v>
      </c>
      <c r="Q1043" s="169">
        <v>8</v>
      </c>
      <c r="R1043" s="47">
        <v>2</v>
      </c>
      <c r="S1043" s="135">
        <f>+R1043/Q1043</f>
        <v>0.25</v>
      </c>
      <c r="T1043" s="144">
        <f>+D1043-S1043</f>
        <v>6.5971555555555552</v>
      </c>
      <c r="U1043" s="795"/>
      <c r="V1043" s="171"/>
    </row>
    <row r="1044" spans="1:22" x14ac:dyDescent="0.25">
      <c r="A1044" s="10" t="s">
        <v>877</v>
      </c>
      <c r="B1044" s="13" t="s">
        <v>875</v>
      </c>
      <c r="C1044" s="4" t="s">
        <v>269</v>
      </c>
      <c r="D1044" s="131" t="s">
        <v>270</v>
      </c>
      <c r="E1044" s="116" t="s">
        <v>271</v>
      </c>
      <c r="F1044" s="116" t="s">
        <v>213</v>
      </c>
      <c r="G1044" s="303" t="s">
        <v>388</v>
      </c>
      <c r="H1044" s="246" t="str">
        <f>+'[2]Input sheet'!$B$11</f>
        <v>Harris R</v>
      </c>
      <c r="I1044" s="657" t="str">
        <f>+'[2]Input sheet'!$B$18</f>
        <v>Fivaz M</v>
      </c>
      <c r="J1044" s="302" t="s">
        <v>118</v>
      </c>
      <c r="K1044" s="279" t="str">
        <f>+'[2]Input sheet'!$B$25</f>
        <v>Breytenb N</v>
      </c>
      <c r="L1044" s="581" t="s">
        <v>460</v>
      </c>
      <c r="M1044" s="246" t="s">
        <v>136</v>
      </c>
      <c r="N1044" s="207" t="s">
        <v>124</v>
      </c>
      <c r="O1044" s="151" t="s">
        <v>229</v>
      </c>
      <c r="P1044" s="323" t="s">
        <v>362</v>
      </c>
      <c r="Q1044" s="124" t="s">
        <v>221</v>
      </c>
      <c r="R1044" s="125" t="s">
        <v>211</v>
      </c>
      <c r="S1044" s="126" t="s">
        <v>222</v>
      </c>
      <c r="T1044" s="124" t="s">
        <v>279</v>
      </c>
      <c r="U1044" s="141"/>
      <c r="V1044" s="141"/>
    </row>
    <row r="1045" spans="1:22" x14ac:dyDescent="0.25">
      <c r="A1045" s="10" t="s">
        <v>877</v>
      </c>
      <c r="B1045" s="13" t="s">
        <v>875</v>
      </c>
      <c r="C1045" s="47">
        <v>7</v>
      </c>
      <c r="D1045" s="183">
        <f>+T1043</f>
        <v>6.5971555555555552</v>
      </c>
      <c r="E1045" s="203">
        <v>42546</v>
      </c>
      <c r="F1045" s="187" t="s">
        <v>250</v>
      </c>
      <c r="G1045" s="4">
        <v>0</v>
      </c>
      <c r="H1045" s="47">
        <v>1</v>
      </c>
      <c r="I1045" s="47">
        <v>1</v>
      </c>
      <c r="J1045" s="4">
        <v>0</v>
      </c>
      <c r="K1045" s="47">
        <v>0</v>
      </c>
      <c r="L1045" s="47">
        <v>0</v>
      </c>
      <c r="M1045" s="47">
        <v>0</v>
      </c>
      <c r="N1045" s="47">
        <v>-1</v>
      </c>
      <c r="O1045" s="47">
        <v>0</v>
      </c>
      <c r="P1045" s="47">
        <v>2</v>
      </c>
      <c r="Q1045" s="169">
        <v>10</v>
      </c>
      <c r="R1045" s="47">
        <v>3</v>
      </c>
      <c r="S1045" s="135">
        <f>+R1045/Q1045</f>
        <v>0.3</v>
      </c>
      <c r="T1045" s="144">
        <f>+D1045-S1045</f>
        <v>6.2971555555555554</v>
      </c>
      <c r="U1045" s="795"/>
      <c r="V1045" s="171"/>
    </row>
    <row r="1046" spans="1:22" x14ac:dyDescent="0.25">
      <c r="A1046" s="10" t="s">
        <v>877</v>
      </c>
      <c r="B1046" s="13" t="s">
        <v>875</v>
      </c>
      <c r="C1046" s="4" t="s">
        <v>269</v>
      </c>
      <c r="D1046" s="131" t="s">
        <v>270</v>
      </c>
      <c r="E1046" s="116" t="s">
        <v>271</v>
      </c>
      <c r="F1046" s="116" t="s">
        <v>213</v>
      </c>
      <c r="G1046" s="302" t="s">
        <v>328</v>
      </c>
      <c r="H1046" s="575" t="s">
        <v>276</v>
      </c>
      <c r="I1046" s="303" t="s">
        <v>388</v>
      </c>
      <c r="J1046" s="329" t="s">
        <v>403</v>
      </c>
      <c r="K1046" s="302" t="s">
        <v>429</v>
      </c>
      <c r="L1046" s="116" t="s">
        <v>295</v>
      </c>
      <c r="M1046" s="238" t="s">
        <v>120</v>
      </c>
      <c r="N1046" s="238" t="s">
        <v>119</v>
      </c>
      <c r="O1046" s="477" t="s">
        <v>489</v>
      </c>
      <c r="P1046" s="478" t="s">
        <v>277</v>
      </c>
      <c r="Q1046" s="305" t="s">
        <v>221</v>
      </c>
      <c r="R1046" s="7" t="s">
        <v>211</v>
      </c>
      <c r="S1046" s="306" t="s">
        <v>222</v>
      </c>
      <c r="T1046" s="124" t="s">
        <v>279</v>
      </c>
      <c r="U1046" s="141" t="s">
        <v>230</v>
      </c>
      <c r="V1046" s="141" t="s">
        <v>231</v>
      </c>
    </row>
    <row r="1047" spans="1:22" x14ac:dyDescent="0.25">
      <c r="A1047" s="10" t="s">
        <v>877</v>
      </c>
      <c r="B1047" s="13" t="s">
        <v>875</v>
      </c>
      <c r="C1047" s="47">
        <v>6</v>
      </c>
      <c r="D1047" s="183">
        <f>+T1045</f>
        <v>6.2971555555555554</v>
      </c>
      <c r="E1047" s="203">
        <v>42548</v>
      </c>
      <c r="F1047" s="187" t="s">
        <v>250</v>
      </c>
      <c r="G1047" s="47">
        <v>0</v>
      </c>
      <c r="H1047" s="47">
        <v>0</v>
      </c>
      <c r="I1047" s="47">
        <v>0</v>
      </c>
      <c r="J1047" s="47">
        <v>0</v>
      </c>
      <c r="K1047" s="47">
        <v>-1</v>
      </c>
      <c r="L1047" s="143" t="s">
        <v>330</v>
      </c>
      <c r="M1047" s="4">
        <v>-1</v>
      </c>
      <c r="N1047" s="4">
        <v>-1</v>
      </c>
      <c r="O1047" s="4">
        <v>-1</v>
      </c>
      <c r="P1047" s="4">
        <v>0</v>
      </c>
      <c r="Q1047" s="307">
        <v>9</v>
      </c>
      <c r="R1047" s="45">
        <v>-4</v>
      </c>
      <c r="S1047" s="308">
        <f>+R1047/Q1047</f>
        <v>-0.44444444444444442</v>
      </c>
      <c r="T1047" s="416">
        <f>+D1047-S1047</f>
        <v>6.7416</v>
      </c>
      <c r="U1047" s="795">
        <v>7.625</v>
      </c>
      <c r="V1047" s="171">
        <f>+U1047-T1047</f>
        <v>0.88339999999999996</v>
      </c>
    </row>
    <row r="1048" spans="1:22" x14ac:dyDescent="0.25">
      <c r="A1048" s="10" t="s">
        <v>877</v>
      </c>
      <c r="B1048" s="13" t="s">
        <v>875</v>
      </c>
      <c r="C1048" s="4" t="s">
        <v>269</v>
      </c>
      <c r="D1048" s="131" t="s">
        <v>270</v>
      </c>
      <c r="E1048" s="116" t="s">
        <v>271</v>
      </c>
      <c r="F1048" s="116" t="s">
        <v>213</v>
      </c>
    </row>
    <row r="1049" spans="1:22" x14ac:dyDescent="0.25">
      <c r="A1049" s="10" t="s">
        <v>877</v>
      </c>
      <c r="B1049" s="13" t="s">
        <v>875</v>
      </c>
      <c r="C1049" s="186">
        <v>7</v>
      </c>
      <c r="D1049" s="183">
        <f>+T1047</f>
        <v>6.7416</v>
      </c>
      <c r="E1049" s="203">
        <v>42601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workbookViewId="0">
      <selection activeCell="M32" sqref="M32"/>
    </sheetView>
  </sheetViews>
  <sheetFormatPr defaultRowHeight="15" x14ac:dyDescent="0.25"/>
  <cols>
    <col min="3" max="3" width="9.85546875" bestFit="1" customWidth="1"/>
    <col min="4" max="4" width="12.28515625" bestFit="1" customWidth="1"/>
    <col min="5" max="5" width="10.140625" bestFit="1" customWidth="1"/>
    <col min="6" max="6" width="14.85546875" bestFit="1" customWidth="1"/>
    <col min="7" max="7" width="9.85546875" bestFit="1" customWidth="1"/>
    <col min="9" max="9" width="10.42578125" bestFit="1" customWidth="1"/>
    <col min="10" max="11" width="10.5703125" bestFit="1" customWidth="1"/>
  </cols>
  <sheetData>
    <row r="1" spans="1:11" x14ac:dyDescent="0.25">
      <c r="A1" t="s">
        <v>1009</v>
      </c>
    </row>
    <row r="2" spans="1:11" ht="15.75" thickBot="1" x14ac:dyDescent="0.3">
      <c r="A2" t="s">
        <v>911</v>
      </c>
    </row>
    <row r="3" spans="1:11" x14ac:dyDescent="0.25">
      <c r="A3" t="s">
        <v>912</v>
      </c>
      <c r="C3" s="926" t="s">
        <v>115</v>
      </c>
      <c r="D3" s="927" t="s">
        <v>913</v>
      </c>
      <c r="E3" s="928" t="s">
        <v>231</v>
      </c>
      <c r="F3" s="929" t="s">
        <v>914</v>
      </c>
      <c r="G3" s="930" t="s">
        <v>915</v>
      </c>
      <c r="H3" s="931" t="s">
        <v>895</v>
      </c>
      <c r="I3" s="932" t="s">
        <v>916</v>
      </c>
      <c r="J3" s="933" t="s">
        <v>917</v>
      </c>
      <c r="K3" s="934" t="s">
        <v>917</v>
      </c>
    </row>
    <row r="4" spans="1:11" x14ac:dyDescent="0.25">
      <c r="C4" s="935" t="s">
        <v>64</v>
      </c>
      <c r="D4" s="936" t="s">
        <v>231</v>
      </c>
      <c r="E4" s="937" t="s">
        <v>918</v>
      </c>
      <c r="F4" s="938" t="s">
        <v>919</v>
      </c>
      <c r="G4" s="939" t="s">
        <v>920</v>
      </c>
      <c r="H4" s="940" t="s">
        <v>221</v>
      </c>
      <c r="I4" s="941" t="s">
        <v>921</v>
      </c>
      <c r="J4" s="197" t="s">
        <v>922</v>
      </c>
      <c r="K4" s="113" t="s">
        <v>918</v>
      </c>
    </row>
    <row r="5" spans="1:11" x14ac:dyDescent="0.25">
      <c r="C5" s="935" t="s">
        <v>918</v>
      </c>
      <c r="D5" s="942" t="s">
        <v>923</v>
      </c>
      <c r="E5" s="937" t="s">
        <v>924</v>
      </c>
      <c r="F5" s="938" t="s">
        <v>925</v>
      </c>
      <c r="G5" s="939" t="s">
        <v>918</v>
      </c>
      <c r="H5" s="940" t="s">
        <v>926</v>
      </c>
      <c r="I5" s="941" t="s">
        <v>211</v>
      </c>
      <c r="J5" s="197" t="s">
        <v>927</v>
      </c>
      <c r="K5" s="113"/>
    </row>
    <row r="6" spans="1:11" x14ac:dyDescent="0.25">
      <c r="C6" s="943">
        <v>42602</v>
      </c>
      <c r="D6" s="942" t="s">
        <v>928</v>
      </c>
      <c r="E6" s="944">
        <v>42602</v>
      </c>
      <c r="F6" s="945">
        <v>42602</v>
      </c>
      <c r="G6" s="939" t="s">
        <v>929</v>
      </c>
      <c r="H6" s="940" t="s">
        <v>930</v>
      </c>
      <c r="I6" s="941" t="s">
        <v>918</v>
      </c>
      <c r="J6" s="197"/>
      <c r="K6" s="113"/>
    </row>
    <row r="7" spans="1:11" x14ac:dyDescent="0.25">
      <c r="A7" s="486" t="s">
        <v>931</v>
      </c>
      <c r="B7" s="487" t="s">
        <v>2</v>
      </c>
      <c r="C7" s="935" t="s">
        <v>924</v>
      </c>
      <c r="D7" s="946">
        <v>42602</v>
      </c>
      <c r="E7" s="947"/>
      <c r="F7" s="938" t="s">
        <v>924</v>
      </c>
      <c r="G7" s="948">
        <v>42602</v>
      </c>
      <c r="H7" s="949">
        <v>42014</v>
      </c>
      <c r="I7" s="950">
        <v>42602</v>
      </c>
      <c r="J7" s="951">
        <v>42602</v>
      </c>
      <c r="K7" s="952">
        <v>42602</v>
      </c>
    </row>
    <row r="8" spans="1:11" x14ac:dyDescent="0.25">
      <c r="A8" s="30" t="s">
        <v>495</v>
      </c>
      <c r="B8" s="13" t="s">
        <v>496</v>
      </c>
      <c r="C8" s="249">
        <v>34</v>
      </c>
      <c r="D8" s="4">
        <v>164</v>
      </c>
      <c r="E8" s="953">
        <v>170</v>
      </c>
      <c r="F8" s="954">
        <v>47</v>
      </c>
      <c r="G8" s="955">
        <v>16</v>
      </c>
      <c r="H8" s="956">
        <v>34</v>
      </c>
      <c r="I8" s="957">
        <v>117</v>
      </c>
      <c r="J8" s="183">
        <v>91.333333333333329</v>
      </c>
      <c r="K8" s="586">
        <v>93</v>
      </c>
    </row>
    <row r="9" spans="1:11" x14ac:dyDescent="0.25">
      <c r="A9" s="496" t="s">
        <v>503</v>
      </c>
      <c r="B9" s="6" t="s">
        <v>504</v>
      </c>
      <c r="C9" s="249">
        <v>118</v>
      </c>
      <c r="D9" s="4">
        <v>82</v>
      </c>
      <c r="E9" s="953">
        <v>81</v>
      </c>
      <c r="F9" s="954">
        <v>1</v>
      </c>
      <c r="G9" s="955">
        <v>76</v>
      </c>
      <c r="H9" s="956">
        <v>2</v>
      </c>
      <c r="I9" s="957">
        <v>1</v>
      </c>
      <c r="J9" s="183">
        <v>59.833333333333336</v>
      </c>
      <c r="K9" s="586">
        <v>54</v>
      </c>
    </row>
    <row r="10" spans="1:11" x14ac:dyDescent="0.25">
      <c r="A10" s="17" t="s">
        <v>505</v>
      </c>
      <c r="B10" s="13" t="s">
        <v>506</v>
      </c>
      <c r="C10" s="249">
        <v>3</v>
      </c>
      <c r="D10" s="4">
        <v>28</v>
      </c>
      <c r="E10" s="953">
        <v>10</v>
      </c>
      <c r="F10" s="954">
        <v>1</v>
      </c>
      <c r="G10" s="955">
        <v>1</v>
      </c>
      <c r="H10" s="956">
        <v>3</v>
      </c>
      <c r="I10" s="957">
        <v>1</v>
      </c>
      <c r="J10" s="183">
        <v>7.333333333333333</v>
      </c>
      <c r="K10" s="586">
        <v>3</v>
      </c>
    </row>
    <row r="11" spans="1:11" x14ac:dyDescent="0.25">
      <c r="A11" s="7" t="s">
        <v>508</v>
      </c>
      <c r="B11" s="11" t="s">
        <v>509</v>
      </c>
      <c r="C11" s="249">
        <v>101</v>
      </c>
      <c r="D11" s="4">
        <v>150</v>
      </c>
      <c r="E11" s="953">
        <v>148</v>
      </c>
      <c r="F11" s="954">
        <v>107</v>
      </c>
      <c r="G11" s="955">
        <v>128</v>
      </c>
      <c r="H11" s="956">
        <v>7</v>
      </c>
      <c r="I11" s="957">
        <v>117</v>
      </c>
      <c r="J11" s="183">
        <v>125.16666666666667</v>
      </c>
      <c r="K11" s="586">
        <v>135</v>
      </c>
    </row>
    <row r="12" spans="1:11" x14ac:dyDescent="0.25">
      <c r="A12" s="496" t="s">
        <v>517</v>
      </c>
      <c r="B12" s="504" t="s">
        <v>518</v>
      </c>
      <c r="C12" s="249">
        <v>75</v>
      </c>
      <c r="D12" s="4">
        <v>115</v>
      </c>
      <c r="E12" s="953">
        <v>117</v>
      </c>
      <c r="F12" s="954">
        <v>28</v>
      </c>
      <c r="G12" s="955">
        <v>8</v>
      </c>
      <c r="H12" s="956">
        <v>18</v>
      </c>
      <c r="I12" s="957">
        <v>43</v>
      </c>
      <c r="J12" s="183">
        <v>64.333333333333329</v>
      </c>
      <c r="K12" s="586">
        <v>62</v>
      </c>
    </row>
    <row r="13" spans="1:11" x14ac:dyDescent="0.25">
      <c r="A13" s="496" t="s">
        <v>513</v>
      </c>
      <c r="B13" s="6" t="s">
        <v>514</v>
      </c>
      <c r="C13" s="249">
        <v>60</v>
      </c>
      <c r="D13" s="4">
        <v>151</v>
      </c>
      <c r="E13" s="953">
        <v>148</v>
      </c>
      <c r="F13" s="954">
        <v>1</v>
      </c>
      <c r="G13" s="955">
        <v>157</v>
      </c>
      <c r="H13" s="956">
        <v>3</v>
      </c>
      <c r="I13" s="957">
        <v>1</v>
      </c>
      <c r="J13" s="183">
        <v>86.333333333333329</v>
      </c>
      <c r="K13" s="586">
        <v>90</v>
      </c>
    </row>
    <row r="14" spans="1:11" x14ac:dyDescent="0.25">
      <c r="A14" s="14" t="s">
        <v>521</v>
      </c>
      <c r="B14" s="13" t="s">
        <v>522</v>
      </c>
      <c r="C14" s="249">
        <v>174</v>
      </c>
      <c r="D14" s="4">
        <v>137</v>
      </c>
      <c r="E14" s="953">
        <v>123</v>
      </c>
      <c r="F14" s="954">
        <v>112</v>
      </c>
      <c r="G14" s="955">
        <v>157</v>
      </c>
      <c r="H14" s="956">
        <v>4</v>
      </c>
      <c r="I14" s="957">
        <v>124</v>
      </c>
      <c r="J14" s="183">
        <v>137.83333333333334</v>
      </c>
      <c r="K14" s="586">
        <v>153</v>
      </c>
    </row>
    <row r="15" spans="1:11" x14ac:dyDescent="0.25">
      <c r="A15" s="245" t="s">
        <v>3</v>
      </c>
      <c r="B15" s="6" t="s">
        <v>4</v>
      </c>
      <c r="C15" s="249">
        <v>50</v>
      </c>
      <c r="D15" s="4">
        <v>9</v>
      </c>
      <c r="E15" s="953">
        <v>10</v>
      </c>
      <c r="F15" s="954">
        <v>15</v>
      </c>
      <c r="G15" s="955">
        <v>74</v>
      </c>
      <c r="H15" s="956">
        <v>47</v>
      </c>
      <c r="I15" s="957">
        <v>57</v>
      </c>
      <c r="J15" s="183">
        <v>35.833333333333336</v>
      </c>
      <c r="K15" s="586">
        <v>26</v>
      </c>
    </row>
    <row r="16" spans="1:11" x14ac:dyDescent="0.25">
      <c r="A16" s="16" t="s">
        <v>524</v>
      </c>
      <c r="B16" s="13" t="s">
        <v>525</v>
      </c>
      <c r="C16" s="249">
        <v>108</v>
      </c>
      <c r="D16" s="4">
        <v>79</v>
      </c>
      <c r="E16" s="953">
        <v>79</v>
      </c>
      <c r="F16" s="954">
        <v>26</v>
      </c>
      <c r="G16" s="955">
        <v>90</v>
      </c>
      <c r="H16" s="956">
        <v>33</v>
      </c>
      <c r="I16" s="957">
        <v>57</v>
      </c>
      <c r="J16" s="183">
        <v>73.166666666666671</v>
      </c>
      <c r="K16" s="586">
        <v>72</v>
      </c>
    </row>
    <row r="17" spans="1:11" x14ac:dyDescent="0.25">
      <c r="A17" s="490" t="s">
        <v>529</v>
      </c>
      <c r="B17" s="13" t="s">
        <v>530</v>
      </c>
      <c r="C17" s="249">
        <v>76</v>
      </c>
      <c r="D17" s="4">
        <v>82</v>
      </c>
      <c r="E17" s="953">
        <v>81</v>
      </c>
      <c r="F17" s="954">
        <v>38</v>
      </c>
      <c r="G17" s="955">
        <v>87</v>
      </c>
      <c r="H17" s="956">
        <v>19</v>
      </c>
      <c r="I17" s="957">
        <v>43</v>
      </c>
      <c r="J17" s="183">
        <v>67.833333333333329</v>
      </c>
      <c r="K17" s="586">
        <v>67</v>
      </c>
    </row>
    <row r="18" spans="1:11" x14ac:dyDescent="0.25">
      <c r="A18" s="17" t="s">
        <v>532</v>
      </c>
      <c r="B18" s="11" t="s">
        <v>533</v>
      </c>
      <c r="C18" s="249">
        <v>16</v>
      </c>
      <c r="D18" s="4">
        <v>125</v>
      </c>
      <c r="E18" s="953">
        <v>142</v>
      </c>
      <c r="F18" s="954">
        <v>1</v>
      </c>
      <c r="G18" s="955">
        <v>5</v>
      </c>
      <c r="H18" s="956">
        <v>7</v>
      </c>
      <c r="I18" s="957">
        <v>93</v>
      </c>
      <c r="J18" s="183">
        <v>63.666666666666664</v>
      </c>
      <c r="K18" s="586">
        <v>61</v>
      </c>
    </row>
    <row r="19" spans="1:11" x14ac:dyDescent="0.25">
      <c r="A19" s="19" t="s">
        <v>534</v>
      </c>
      <c r="B19" s="13" t="s">
        <v>535</v>
      </c>
      <c r="C19" s="249">
        <v>9</v>
      </c>
      <c r="D19" s="4">
        <v>78</v>
      </c>
      <c r="E19" s="953">
        <v>69</v>
      </c>
      <c r="F19" s="954">
        <v>47</v>
      </c>
      <c r="G19" s="955">
        <v>3</v>
      </c>
      <c r="H19" s="958">
        <v>11</v>
      </c>
      <c r="I19" s="957">
        <v>57</v>
      </c>
      <c r="J19" s="183">
        <v>43.833333333333336</v>
      </c>
      <c r="K19" s="586">
        <v>35</v>
      </c>
    </row>
    <row r="20" spans="1:11" x14ac:dyDescent="0.25">
      <c r="A20" s="14" t="s">
        <v>536</v>
      </c>
      <c r="B20" s="13" t="s">
        <v>539</v>
      </c>
      <c r="C20" s="249">
        <v>118</v>
      </c>
      <c r="D20" s="4">
        <v>11</v>
      </c>
      <c r="E20" s="953">
        <v>31</v>
      </c>
      <c r="F20" s="954">
        <v>45</v>
      </c>
      <c r="G20" s="955">
        <v>72</v>
      </c>
      <c r="H20" s="956">
        <v>30</v>
      </c>
      <c r="I20" s="957">
        <v>23</v>
      </c>
      <c r="J20" s="183">
        <v>50</v>
      </c>
      <c r="K20" s="586">
        <v>46</v>
      </c>
    </row>
    <row r="21" spans="1:11" x14ac:dyDescent="0.25">
      <c r="A21" s="19" t="s">
        <v>536</v>
      </c>
      <c r="B21" s="13" t="s">
        <v>537</v>
      </c>
      <c r="C21" s="249">
        <v>72</v>
      </c>
      <c r="D21" s="4">
        <v>1</v>
      </c>
      <c r="E21" s="953">
        <v>15</v>
      </c>
      <c r="F21" s="954">
        <v>10</v>
      </c>
      <c r="G21" s="955">
        <v>22</v>
      </c>
      <c r="H21" s="956">
        <v>22</v>
      </c>
      <c r="I21" s="957">
        <v>6</v>
      </c>
      <c r="J21" s="183">
        <v>21</v>
      </c>
      <c r="K21" s="586">
        <v>12</v>
      </c>
    </row>
    <row r="22" spans="1:11" x14ac:dyDescent="0.25">
      <c r="A22" s="16" t="s">
        <v>536</v>
      </c>
      <c r="B22" s="13" t="s">
        <v>541</v>
      </c>
      <c r="C22" s="249">
        <v>111</v>
      </c>
      <c r="D22" s="4">
        <v>117</v>
      </c>
      <c r="E22" s="953">
        <v>120</v>
      </c>
      <c r="F22" s="954">
        <v>85</v>
      </c>
      <c r="G22" s="955">
        <v>116</v>
      </c>
      <c r="H22" s="956">
        <v>18</v>
      </c>
      <c r="I22" s="957">
        <v>40</v>
      </c>
      <c r="J22" s="183">
        <v>98.166666666666671</v>
      </c>
      <c r="K22" s="586">
        <v>105</v>
      </c>
    </row>
    <row r="23" spans="1:11" x14ac:dyDescent="0.25">
      <c r="A23" s="10" t="s">
        <v>542</v>
      </c>
      <c r="B23" s="13" t="s">
        <v>543</v>
      </c>
      <c r="C23" s="45">
        <v>53</v>
      </c>
      <c r="D23" s="45">
        <v>38</v>
      </c>
      <c r="E23" s="45">
        <v>36</v>
      </c>
      <c r="F23" s="45">
        <v>28</v>
      </c>
      <c r="G23" s="45">
        <v>41</v>
      </c>
      <c r="H23" s="45">
        <v>46</v>
      </c>
      <c r="I23" s="45">
        <v>29</v>
      </c>
      <c r="J23" s="959">
        <v>37.5</v>
      </c>
      <c r="K23" s="960">
        <v>27</v>
      </c>
    </row>
    <row r="24" spans="1:11" x14ac:dyDescent="0.25">
      <c r="A24" s="16" t="s">
        <v>548</v>
      </c>
      <c r="B24" s="13" t="s">
        <v>549</v>
      </c>
      <c r="C24" s="249">
        <v>56</v>
      </c>
      <c r="D24" s="4">
        <v>41</v>
      </c>
      <c r="E24" s="953">
        <v>38</v>
      </c>
      <c r="F24" s="954">
        <v>78</v>
      </c>
      <c r="G24" s="955">
        <v>46</v>
      </c>
      <c r="H24" s="956">
        <v>23</v>
      </c>
      <c r="I24" s="957">
        <v>36</v>
      </c>
      <c r="J24" s="183">
        <v>49.166666666666664</v>
      </c>
      <c r="K24" s="586">
        <v>43</v>
      </c>
    </row>
    <row r="25" spans="1:11" x14ac:dyDescent="0.25">
      <c r="A25" s="10" t="s">
        <v>551</v>
      </c>
      <c r="B25" s="11" t="s">
        <v>552</v>
      </c>
      <c r="C25" s="45">
        <v>80</v>
      </c>
      <c r="D25" s="45">
        <v>170</v>
      </c>
      <c r="E25" s="45">
        <v>171</v>
      </c>
      <c r="F25" s="45">
        <v>38</v>
      </c>
      <c r="G25" s="45">
        <v>27</v>
      </c>
      <c r="H25" s="45">
        <v>24</v>
      </c>
      <c r="I25" s="45">
        <v>102</v>
      </c>
      <c r="J25" s="959">
        <v>98</v>
      </c>
      <c r="K25" s="960">
        <v>104</v>
      </c>
    </row>
    <row r="26" spans="1:11" x14ac:dyDescent="0.25">
      <c r="A26" s="17" t="s">
        <v>551</v>
      </c>
      <c r="B26" s="11" t="s">
        <v>563</v>
      </c>
      <c r="C26" s="249">
        <v>36</v>
      </c>
      <c r="D26" s="4">
        <v>18</v>
      </c>
      <c r="E26" s="953">
        <v>10</v>
      </c>
      <c r="F26" s="954">
        <v>85</v>
      </c>
      <c r="G26" s="955">
        <v>27</v>
      </c>
      <c r="H26" s="956">
        <v>4</v>
      </c>
      <c r="I26" s="957">
        <v>93</v>
      </c>
      <c r="J26" s="183">
        <v>44.833333333333336</v>
      </c>
      <c r="K26" s="586">
        <v>37</v>
      </c>
    </row>
    <row r="27" spans="1:11" x14ac:dyDescent="0.25">
      <c r="A27" s="305" t="s">
        <v>564</v>
      </c>
      <c r="B27" s="568" t="s">
        <v>571</v>
      </c>
      <c r="C27" s="45">
        <v>97</v>
      </c>
      <c r="D27" s="45">
        <v>174</v>
      </c>
      <c r="E27" s="45">
        <v>176</v>
      </c>
      <c r="F27" s="45">
        <v>69</v>
      </c>
      <c r="G27" s="45">
        <v>75</v>
      </c>
      <c r="H27" s="45">
        <v>59</v>
      </c>
      <c r="I27" s="45">
        <v>100</v>
      </c>
      <c r="J27" s="959">
        <v>115.16666666666667</v>
      </c>
      <c r="K27" s="960">
        <v>123</v>
      </c>
    </row>
    <row r="28" spans="1:11" x14ac:dyDescent="0.25">
      <c r="A28" s="20" t="s">
        <v>6</v>
      </c>
      <c r="B28" s="13" t="s">
        <v>7</v>
      </c>
      <c r="C28" s="249">
        <v>117</v>
      </c>
      <c r="D28" s="4">
        <v>32</v>
      </c>
      <c r="E28" s="953">
        <v>53</v>
      </c>
      <c r="F28" s="954">
        <v>47</v>
      </c>
      <c r="G28" s="955">
        <v>97</v>
      </c>
      <c r="H28" s="956">
        <v>14</v>
      </c>
      <c r="I28" s="957">
        <v>2</v>
      </c>
      <c r="J28" s="183">
        <v>58</v>
      </c>
      <c r="K28" s="586">
        <v>52</v>
      </c>
    </row>
    <row r="29" spans="1:11" x14ac:dyDescent="0.25">
      <c r="A29" s="10" t="s">
        <v>584</v>
      </c>
      <c r="B29" s="11" t="s">
        <v>585</v>
      </c>
      <c r="C29" s="45">
        <v>126</v>
      </c>
      <c r="D29" s="45">
        <v>173</v>
      </c>
      <c r="E29" s="45">
        <v>174</v>
      </c>
      <c r="F29" s="45">
        <v>110</v>
      </c>
      <c r="G29" s="45">
        <v>111</v>
      </c>
      <c r="H29" s="45">
        <v>19</v>
      </c>
      <c r="I29" s="45">
        <v>123</v>
      </c>
      <c r="J29" s="959">
        <v>136.16666666666666</v>
      </c>
      <c r="K29" s="960">
        <v>150</v>
      </c>
    </row>
    <row r="30" spans="1:11" x14ac:dyDescent="0.25">
      <c r="A30" s="14" t="s">
        <v>592</v>
      </c>
      <c r="B30" s="13" t="s">
        <v>593</v>
      </c>
      <c r="C30" s="249">
        <v>83</v>
      </c>
      <c r="D30" s="4">
        <v>82</v>
      </c>
      <c r="E30" s="953">
        <v>81</v>
      </c>
      <c r="F30" s="954">
        <v>1</v>
      </c>
      <c r="G30" s="955">
        <v>1</v>
      </c>
      <c r="H30" s="956">
        <v>10</v>
      </c>
      <c r="I30" s="957">
        <v>1</v>
      </c>
      <c r="J30" s="183">
        <v>41.5</v>
      </c>
      <c r="K30" s="586">
        <v>32</v>
      </c>
    </row>
    <row r="31" spans="1:11" x14ac:dyDescent="0.25">
      <c r="A31" s="188" t="s">
        <v>594</v>
      </c>
      <c r="B31" s="13" t="s">
        <v>595</v>
      </c>
      <c r="C31" s="249">
        <v>74</v>
      </c>
      <c r="D31" s="4">
        <v>72</v>
      </c>
      <c r="E31" s="953">
        <v>65</v>
      </c>
      <c r="F31" s="954">
        <v>1</v>
      </c>
      <c r="G31" s="955">
        <v>76</v>
      </c>
      <c r="H31" s="956">
        <v>6</v>
      </c>
      <c r="I31" s="957">
        <v>1</v>
      </c>
      <c r="J31" s="183">
        <v>48.166666666666664</v>
      </c>
      <c r="K31" s="586">
        <v>41</v>
      </c>
    </row>
    <row r="32" spans="1:11" x14ac:dyDescent="0.25">
      <c r="A32" s="7" t="s">
        <v>588</v>
      </c>
      <c r="B32" s="11" t="s">
        <v>596</v>
      </c>
      <c r="C32" s="249">
        <v>19</v>
      </c>
      <c r="D32" s="4">
        <v>41</v>
      </c>
      <c r="E32" s="953">
        <v>31</v>
      </c>
      <c r="F32" s="954">
        <v>1</v>
      </c>
      <c r="G32" s="955">
        <v>1</v>
      </c>
      <c r="H32" s="956">
        <v>2</v>
      </c>
      <c r="I32" s="957">
        <v>1</v>
      </c>
      <c r="J32" s="183">
        <v>15.666666666666666</v>
      </c>
      <c r="K32" s="586">
        <v>7</v>
      </c>
    </row>
    <row r="33" spans="1:11" x14ac:dyDescent="0.25">
      <c r="A33" s="17" t="s">
        <v>598</v>
      </c>
      <c r="B33" s="13" t="s">
        <v>600</v>
      </c>
      <c r="C33" s="249">
        <v>36</v>
      </c>
      <c r="D33" s="4">
        <v>82</v>
      </c>
      <c r="E33" s="953">
        <v>81</v>
      </c>
      <c r="F33" s="954">
        <v>47</v>
      </c>
      <c r="G33" s="955">
        <v>116</v>
      </c>
      <c r="H33" s="956">
        <v>3</v>
      </c>
      <c r="I33" s="957">
        <v>57</v>
      </c>
      <c r="J33" s="183">
        <v>69.833333333333329</v>
      </c>
      <c r="K33" s="586">
        <v>68</v>
      </c>
    </row>
    <row r="34" spans="1:11" x14ac:dyDescent="0.25">
      <c r="A34" s="17" t="s">
        <v>603</v>
      </c>
      <c r="B34" s="11" t="s">
        <v>604</v>
      </c>
      <c r="C34" s="45">
        <v>36</v>
      </c>
      <c r="D34" s="45">
        <v>82</v>
      </c>
      <c r="E34" s="45">
        <v>81</v>
      </c>
      <c r="F34" s="45">
        <v>28</v>
      </c>
      <c r="G34" s="45">
        <v>27</v>
      </c>
      <c r="H34" s="45">
        <v>9</v>
      </c>
      <c r="I34" s="45">
        <v>33</v>
      </c>
      <c r="J34" s="959">
        <v>47.833333333333336</v>
      </c>
      <c r="K34" s="960">
        <v>40</v>
      </c>
    </row>
    <row r="35" spans="1:11" x14ac:dyDescent="0.25">
      <c r="A35" s="10" t="s">
        <v>603</v>
      </c>
      <c r="B35" s="11" t="s">
        <v>606</v>
      </c>
      <c r="C35" s="45">
        <v>62</v>
      </c>
      <c r="D35" s="45">
        <v>148</v>
      </c>
      <c r="E35" s="45">
        <v>158</v>
      </c>
      <c r="F35" s="45">
        <v>23</v>
      </c>
      <c r="G35" s="45">
        <v>20</v>
      </c>
      <c r="H35" s="45">
        <v>20</v>
      </c>
      <c r="I35" s="45">
        <v>51</v>
      </c>
      <c r="J35" s="959">
        <v>77</v>
      </c>
      <c r="K35" s="960">
        <v>77</v>
      </c>
    </row>
    <row r="36" spans="1:11" x14ac:dyDescent="0.25">
      <c r="A36" s="7" t="s">
        <v>8</v>
      </c>
      <c r="B36" s="13" t="s">
        <v>608</v>
      </c>
      <c r="C36" s="249">
        <v>89</v>
      </c>
      <c r="D36" s="4">
        <v>127</v>
      </c>
      <c r="E36" s="953">
        <v>140</v>
      </c>
      <c r="F36" s="954">
        <v>112</v>
      </c>
      <c r="G36" s="955">
        <v>145</v>
      </c>
      <c r="H36" s="956">
        <v>12</v>
      </c>
      <c r="I36" s="957">
        <v>124</v>
      </c>
      <c r="J36" s="183">
        <v>122.83333333333333</v>
      </c>
      <c r="K36" s="586">
        <v>133</v>
      </c>
    </row>
    <row r="37" spans="1:11" x14ac:dyDescent="0.25">
      <c r="A37" s="10" t="s">
        <v>932</v>
      </c>
      <c r="B37" s="13" t="s">
        <v>609</v>
      </c>
      <c r="C37" s="45">
        <v>56</v>
      </c>
      <c r="D37" s="45">
        <v>138</v>
      </c>
      <c r="E37" s="45">
        <v>153</v>
      </c>
      <c r="F37" s="45">
        <v>85</v>
      </c>
      <c r="G37" s="45">
        <v>92</v>
      </c>
      <c r="H37" s="45">
        <v>9</v>
      </c>
      <c r="I37" s="45">
        <v>113</v>
      </c>
      <c r="J37" s="959">
        <v>106.16666666666667</v>
      </c>
      <c r="K37" s="960">
        <v>113</v>
      </c>
    </row>
    <row r="38" spans="1:11" x14ac:dyDescent="0.25">
      <c r="A38" s="611" t="s">
        <v>613</v>
      </c>
      <c r="B38" s="504" t="s">
        <v>614</v>
      </c>
      <c r="C38" s="249">
        <v>158</v>
      </c>
      <c r="D38" s="4">
        <v>166</v>
      </c>
      <c r="E38" s="953">
        <v>160</v>
      </c>
      <c r="F38" s="954">
        <v>108</v>
      </c>
      <c r="G38" s="955">
        <v>126</v>
      </c>
      <c r="H38" s="956">
        <v>17</v>
      </c>
      <c r="I38" s="957">
        <v>121</v>
      </c>
      <c r="J38" s="183">
        <v>139.83333333333334</v>
      </c>
      <c r="K38" s="586">
        <v>155</v>
      </c>
    </row>
    <row r="39" spans="1:11" x14ac:dyDescent="0.25">
      <c r="A39" s="7" t="s">
        <v>620</v>
      </c>
      <c r="B39" s="13" t="s">
        <v>619</v>
      </c>
      <c r="C39" s="45">
        <v>27</v>
      </c>
      <c r="D39" s="45">
        <v>50</v>
      </c>
      <c r="E39" s="45">
        <v>40</v>
      </c>
      <c r="F39" s="45">
        <v>23</v>
      </c>
      <c r="G39" s="45">
        <v>37</v>
      </c>
      <c r="H39" s="45">
        <v>49</v>
      </c>
      <c r="I39" s="45">
        <v>57</v>
      </c>
      <c r="J39" s="959">
        <v>39</v>
      </c>
      <c r="K39" s="960">
        <v>30</v>
      </c>
    </row>
    <row r="40" spans="1:11" x14ac:dyDescent="0.25">
      <c r="A40" s="30" t="s">
        <v>615</v>
      </c>
      <c r="B40" s="13" t="s">
        <v>616</v>
      </c>
      <c r="C40" s="249">
        <v>81</v>
      </c>
      <c r="D40" s="4">
        <v>48</v>
      </c>
      <c r="E40" s="953">
        <v>42</v>
      </c>
      <c r="F40" s="954">
        <v>112</v>
      </c>
      <c r="G40" s="955">
        <v>156</v>
      </c>
      <c r="H40" s="956">
        <v>16</v>
      </c>
      <c r="I40" s="957">
        <v>103</v>
      </c>
      <c r="J40" s="183">
        <v>111</v>
      </c>
      <c r="K40" s="586">
        <v>121</v>
      </c>
    </row>
    <row r="41" spans="1:11" x14ac:dyDescent="0.25">
      <c r="A41" s="496" t="s">
        <v>622</v>
      </c>
      <c r="B41" s="6" t="s">
        <v>626</v>
      </c>
      <c r="C41" s="249">
        <v>87</v>
      </c>
      <c r="D41" s="4">
        <v>35</v>
      </c>
      <c r="E41" s="953">
        <v>47</v>
      </c>
      <c r="F41" s="954">
        <v>47</v>
      </c>
      <c r="G41" s="955">
        <v>94</v>
      </c>
      <c r="H41" s="956">
        <v>16</v>
      </c>
      <c r="I41" s="957">
        <v>8</v>
      </c>
      <c r="J41" s="183">
        <v>62.333333333333336</v>
      </c>
      <c r="K41" s="586">
        <v>58</v>
      </c>
    </row>
    <row r="42" spans="1:11" x14ac:dyDescent="0.25">
      <c r="A42" s="22" t="s">
        <v>622</v>
      </c>
      <c r="B42" s="504" t="s">
        <v>623</v>
      </c>
      <c r="C42" s="249">
        <v>116</v>
      </c>
      <c r="D42" s="4">
        <v>121</v>
      </c>
      <c r="E42" s="953">
        <v>128</v>
      </c>
      <c r="F42" s="954">
        <v>104</v>
      </c>
      <c r="G42" s="955">
        <v>122</v>
      </c>
      <c r="H42" s="956">
        <v>13</v>
      </c>
      <c r="I42" s="957">
        <v>116</v>
      </c>
      <c r="J42" s="183">
        <v>144.33333333333334</v>
      </c>
      <c r="K42" s="586">
        <v>161</v>
      </c>
    </row>
    <row r="43" spans="1:11" x14ac:dyDescent="0.25">
      <c r="A43" s="19" t="s">
        <v>627</v>
      </c>
      <c r="B43" s="13" t="s">
        <v>628</v>
      </c>
      <c r="C43" s="249">
        <v>91</v>
      </c>
      <c r="D43" s="4">
        <v>149</v>
      </c>
      <c r="E43" s="953">
        <v>147</v>
      </c>
      <c r="F43" s="954">
        <v>78</v>
      </c>
      <c r="G43" s="955">
        <v>20</v>
      </c>
      <c r="H43" s="956">
        <v>24</v>
      </c>
      <c r="I43" s="957">
        <v>92</v>
      </c>
      <c r="J43" s="183">
        <v>115.16666666666667</v>
      </c>
      <c r="K43" s="586">
        <v>123</v>
      </c>
    </row>
    <row r="44" spans="1:11" x14ac:dyDescent="0.25">
      <c r="A44" s="20" t="s">
        <v>630</v>
      </c>
      <c r="B44" s="11" t="s">
        <v>632</v>
      </c>
      <c r="C44" s="45">
        <v>42</v>
      </c>
      <c r="D44" s="45">
        <v>135</v>
      </c>
      <c r="E44" s="45">
        <v>143</v>
      </c>
      <c r="F44" s="45">
        <v>35</v>
      </c>
      <c r="G44" s="45">
        <v>67</v>
      </c>
      <c r="H44" s="45">
        <v>89</v>
      </c>
      <c r="I44" s="45">
        <v>47</v>
      </c>
      <c r="J44" s="959">
        <v>92.333333333333329</v>
      </c>
      <c r="K44" s="960">
        <v>94</v>
      </c>
    </row>
    <row r="45" spans="1:11" x14ac:dyDescent="0.25">
      <c r="A45" s="16" t="s">
        <v>636</v>
      </c>
      <c r="B45" s="13" t="s">
        <v>637</v>
      </c>
      <c r="C45" s="249">
        <v>73</v>
      </c>
      <c r="D45" s="4">
        <v>60</v>
      </c>
      <c r="E45" s="953">
        <v>54</v>
      </c>
      <c r="F45" s="954">
        <v>22</v>
      </c>
      <c r="G45" s="955">
        <v>52</v>
      </c>
      <c r="H45" s="956">
        <v>56</v>
      </c>
      <c r="I45" s="957">
        <v>57</v>
      </c>
      <c r="J45" s="183">
        <v>59.833333333333336</v>
      </c>
      <c r="K45" s="586">
        <v>54</v>
      </c>
    </row>
    <row r="46" spans="1:11" x14ac:dyDescent="0.25">
      <c r="A46" s="16" t="s">
        <v>639</v>
      </c>
      <c r="B46" s="13" t="s">
        <v>640</v>
      </c>
      <c r="C46" s="249">
        <v>70</v>
      </c>
      <c r="D46" s="4">
        <v>63</v>
      </c>
      <c r="E46" s="953">
        <v>57</v>
      </c>
      <c r="F46" s="954">
        <v>112</v>
      </c>
      <c r="G46" s="955">
        <v>76</v>
      </c>
      <c r="H46" s="956">
        <v>4</v>
      </c>
      <c r="I46" s="957">
        <v>23</v>
      </c>
      <c r="J46" s="183">
        <v>79.666666666666671</v>
      </c>
      <c r="K46" s="586">
        <v>80</v>
      </c>
    </row>
    <row r="47" spans="1:11" x14ac:dyDescent="0.25">
      <c r="A47" s="17" t="s">
        <v>431</v>
      </c>
      <c r="B47" s="13" t="s">
        <v>10</v>
      </c>
      <c r="C47" s="45">
        <v>45</v>
      </c>
      <c r="D47" s="45">
        <v>169</v>
      </c>
      <c r="E47" s="45">
        <v>173</v>
      </c>
      <c r="F47" s="45">
        <v>112</v>
      </c>
      <c r="G47" s="45">
        <v>92</v>
      </c>
      <c r="H47" s="45">
        <v>9</v>
      </c>
      <c r="I47" s="45">
        <v>124</v>
      </c>
      <c r="J47" s="959">
        <v>143.33333333333334</v>
      </c>
      <c r="K47" s="960">
        <v>158</v>
      </c>
    </row>
    <row r="48" spans="1:11" x14ac:dyDescent="0.25">
      <c r="A48" s="19" t="s">
        <v>431</v>
      </c>
      <c r="B48" s="13" t="s">
        <v>11</v>
      </c>
      <c r="C48" s="249">
        <v>139</v>
      </c>
      <c r="D48" s="4">
        <v>41</v>
      </c>
      <c r="E48" s="953">
        <v>58</v>
      </c>
      <c r="F48" s="954">
        <v>28</v>
      </c>
      <c r="G48" s="955">
        <v>129</v>
      </c>
      <c r="H48" s="956">
        <v>11</v>
      </c>
      <c r="I48" s="957">
        <v>33</v>
      </c>
      <c r="J48" s="183">
        <v>86</v>
      </c>
      <c r="K48" s="586">
        <v>89</v>
      </c>
    </row>
    <row r="49" spans="1:11" x14ac:dyDescent="0.25">
      <c r="A49" s="7" t="s">
        <v>641</v>
      </c>
      <c r="B49" s="13" t="s">
        <v>645</v>
      </c>
      <c r="C49" s="249">
        <v>133</v>
      </c>
      <c r="D49" s="4">
        <v>17</v>
      </c>
      <c r="E49" s="953">
        <v>37</v>
      </c>
      <c r="F49" s="954">
        <v>83</v>
      </c>
      <c r="G49" s="955">
        <v>113</v>
      </c>
      <c r="H49" s="956">
        <v>33</v>
      </c>
      <c r="I49" s="957">
        <v>28</v>
      </c>
      <c r="J49" s="183">
        <v>85.333333333333329</v>
      </c>
      <c r="K49" s="586">
        <v>88</v>
      </c>
    </row>
    <row r="50" spans="1:11" x14ac:dyDescent="0.25">
      <c r="A50" s="7" t="s">
        <v>641</v>
      </c>
      <c r="B50" s="13" t="s">
        <v>642</v>
      </c>
      <c r="C50" s="249">
        <v>29</v>
      </c>
      <c r="D50" s="4">
        <v>32</v>
      </c>
      <c r="E50" s="953">
        <v>22</v>
      </c>
      <c r="F50" s="954">
        <v>78</v>
      </c>
      <c r="G50" s="955">
        <v>111</v>
      </c>
      <c r="H50" s="956">
        <v>19</v>
      </c>
      <c r="I50" s="957">
        <v>30</v>
      </c>
      <c r="J50" s="183">
        <v>59</v>
      </c>
      <c r="K50" s="586">
        <v>53</v>
      </c>
    </row>
    <row r="51" spans="1:11" x14ac:dyDescent="0.25">
      <c r="A51" s="7" t="s">
        <v>650</v>
      </c>
      <c r="B51" s="11" t="s">
        <v>651</v>
      </c>
      <c r="C51" s="45">
        <v>47</v>
      </c>
      <c r="D51" s="45">
        <v>119</v>
      </c>
      <c r="E51" s="45">
        <v>131</v>
      </c>
      <c r="F51" s="45">
        <v>77</v>
      </c>
      <c r="G51" s="45">
        <v>58</v>
      </c>
      <c r="H51" s="45">
        <v>7</v>
      </c>
      <c r="I51" s="45">
        <v>88</v>
      </c>
      <c r="J51" s="959">
        <v>105.83333333333333</v>
      </c>
      <c r="K51" s="960">
        <v>112</v>
      </c>
    </row>
    <row r="52" spans="1:11" x14ac:dyDescent="0.25">
      <c r="A52" s="21" t="s">
        <v>12</v>
      </c>
      <c r="B52" s="11" t="s">
        <v>653</v>
      </c>
      <c r="C52" s="249">
        <v>66</v>
      </c>
      <c r="D52" s="4">
        <v>61</v>
      </c>
      <c r="E52" s="953">
        <v>55</v>
      </c>
      <c r="F52" s="954">
        <v>7</v>
      </c>
      <c r="G52" s="955">
        <v>58</v>
      </c>
      <c r="H52" s="956">
        <v>7</v>
      </c>
      <c r="I52" s="957">
        <v>15</v>
      </c>
      <c r="J52" s="183">
        <v>49.833333333333336</v>
      </c>
      <c r="K52" s="586">
        <v>44</v>
      </c>
    </row>
    <row r="53" spans="1:11" x14ac:dyDescent="0.25">
      <c r="A53" s="10" t="s">
        <v>12</v>
      </c>
      <c r="B53" s="13" t="s">
        <v>13</v>
      </c>
      <c r="C53" s="249">
        <v>62</v>
      </c>
      <c r="D53" s="4">
        <v>53</v>
      </c>
      <c r="E53" s="953">
        <v>51</v>
      </c>
      <c r="F53" s="954">
        <v>1</v>
      </c>
      <c r="G53" s="955">
        <v>105</v>
      </c>
      <c r="H53" s="956">
        <v>11</v>
      </c>
      <c r="I53" s="957">
        <v>1</v>
      </c>
      <c r="J53" s="183">
        <v>52.833333333333336</v>
      </c>
      <c r="K53" s="586">
        <v>47</v>
      </c>
    </row>
    <row r="54" spans="1:11" x14ac:dyDescent="0.25">
      <c r="A54" s="14" t="s">
        <v>14</v>
      </c>
      <c r="B54" s="13" t="s">
        <v>15</v>
      </c>
      <c r="C54" s="249">
        <v>109</v>
      </c>
      <c r="D54" s="4">
        <v>2</v>
      </c>
      <c r="E54" s="953">
        <v>45</v>
      </c>
      <c r="F54" s="954">
        <v>1</v>
      </c>
      <c r="G54" s="955">
        <v>53</v>
      </c>
      <c r="H54" s="956">
        <v>12</v>
      </c>
      <c r="I54" s="957">
        <v>1</v>
      </c>
      <c r="J54" s="183">
        <v>40.333333333333336</v>
      </c>
      <c r="K54" s="586">
        <v>31</v>
      </c>
    </row>
    <row r="55" spans="1:11" x14ac:dyDescent="0.25">
      <c r="A55" s="14" t="s">
        <v>419</v>
      </c>
      <c r="B55" s="13" t="s">
        <v>626</v>
      </c>
      <c r="C55" s="249">
        <v>149</v>
      </c>
      <c r="D55" s="4">
        <v>59</v>
      </c>
      <c r="E55" s="953">
        <v>66</v>
      </c>
      <c r="F55" s="954">
        <v>108</v>
      </c>
      <c r="G55" s="955">
        <v>141</v>
      </c>
      <c r="H55" s="956">
        <v>27</v>
      </c>
      <c r="I55" s="957">
        <v>79</v>
      </c>
      <c r="J55" s="183">
        <v>122.5</v>
      </c>
      <c r="K55" s="586">
        <v>132</v>
      </c>
    </row>
    <row r="56" spans="1:11" x14ac:dyDescent="0.25">
      <c r="A56" s="506" t="s">
        <v>419</v>
      </c>
      <c r="B56" s="13" t="s">
        <v>654</v>
      </c>
      <c r="C56" s="249">
        <v>131</v>
      </c>
      <c r="D56" s="4">
        <v>23</v>
      </c>
      <c r="E56" s="953">
        <v>48</v>
      </c>
      <c r="F56" s="954">
        <v>17</v>
      </c>
      <c r="G56" s="955">
        <v>27</v>
      </c>
      <c r="H56" s="956">
        <v>6</v>
      </c>
      <c r="I56" s="957">
        <v>4</v>
      </c>
      <c r="J56" s="183">
        <v>49.833333333333336</v>
      </c>
      <c r="K56" s="586">
        <v>44</v>
      </c>
    </row>
    <row r="57" spans="1:11" x14ac:dyDescent="0.25">
      <c r="A57" s="104" t="s">
        <v>419</v>
      </c>
      <c r="B57" s="11" t="s">
        <v>655</v>
      </c>
      <c r="C57" s="249">
        <v>95</v>
      </c>
      <c r="D57" s="4">
        <v>157</v>
      </c>
      <c r="E57" s="953">
        <v>155</v>
      </c>
      <c r="F57" s="954">
        <v>47</v>
      </c>
      <c r="G57" s="955">
        <v>73</v>
      </c>
      <c r="H57" s="956">
        <v>34</v>
      </c>
      <c r="I57" s="957">
        <v>84</v>
      </c>
      <c r="J57" s="183">
        <v>121.66666666666667</v>
      </c>
      <c r="K57" s="586">
        <v>130</v>
      </c>
    </row>
    <row r="58" spans="1:11" x14ac:dyDescent="0.25">
      <c r="A58" s="30" t="s">
        <v>660</v>
      </c>
      <c r="B58" s="13" t="s">
        <v>535</v>
      </c>
      <c r="C58" s="249">
        <v>24</v>
      </c>
      <c r="D58" s="4">
        <v>152</v>
      </c>
      <c r="E58" s="953">
        <v>167</v>
      </c>
      <c r="F58" s="954">
        <v>112</v>
      </c>
      <c r="G58" s="955">
        <v>24</v>
      </c>
      <c r="H58" s="956">
        <v>7</v>
      </c>
      <c r="I58" s="957">
        <v>124</v>
      </c>
      <c r="J58" s="183">
        <v>120.16666666666667</v>
      </c>
      <c r="K58" s="586">
        <v>127</v>
      </c>
    </row>
    <row r="59" spans="1:11" x14ac:dyDescent="0.25">
      <c r="A59" s="19" t="s">
        <v>663</v>
      </c>
      <c r="B59" s="11" t="s">
        <v>664</v>
      </c>
      <c r="C59" s="45">
        <v>48</v>
      </c>
      <c r="D59" s="45">
        <v>22</v>
      </c>
      <c r="E59" s="45">
        <v>17</v>
      </c>
      <c r="F59" s="45">
        <v>3</v>
      </c>
      <c r="G59" s="45">
        <v>89</v>
      </c>
      <c r="H59" s="45">
        <v>13</v>
      </c>
      <c r="I59" s="45">
        <v>4</v>
      </c>
      <c r="J59" s="959">
        <v>34.833333333333336</v>
      </c>
      <c r="K59" s="960">
        <v>25</v>
      </c>
    </row>
    <row r="60" spans="1:11" x14ac:dyDescent="0.25">
      <c r="A60" s="17" t="s">
        <v>933</v>
      </c>
      <c r="B60" s="13" t="s">
        <v>667</v>
      </c>
      <c r="C60" s="249">
        <v>1</v>
      </c>
      <c r="D60" s="4">
        <v>69</v>
      </c>
      <c r="E60" s="953">
        <v>50</v>
      </c>
      <c r="F60" s="954">
        <v>1</v>
      </c>
      <c r="G60" s="955">
        <v>1</v>
      </c>
      <c r="H60" s="956">
        <v>11</v>
      </c>
      <c r="I60" s="957">
        <v>1</v>
      </c>
      <c r="J60" s="183">
        <v>21.333333333333332</v>
      </c>
      <c r="K60" s="586">
        <v>13</v>
      </c>
    </row>
    <row r="61" spans="1:11" x14ac:dyDescent="0.25">
      <c r="A61" s="10" t="s">
        <v>232</v>
      </c>
      <c r="B61" s="13" t="s">
        <v>11</v>
      </c>
      <c r="C61" s="45">
        <v>94</v>
      </c>
      <c r="D61" s="45">
        <v>3</v>
      </c>
      <c r="E61" s="45">
        <v>19</v>
      </c>
      <c r="F61" s="45">
        <v>27</v>
      </c>
      <c r="G61" s="45">
        <v>88</v>
      </c>
      <c r="H61" s="45">
        <v>105</v>
      </c>
      <c r="I61" s="45">
        <v>50</v>
      </c>
      <c r="J61" s="959">
        <v>54.5</v>
      </c>
      <c r="K61" s="960">
        <v>49</v>
      </c>
    </row>
    <row r="62" spans="1:11" x14ac:dyDescent="0.25">
      <c r="A62" s="16" t="s">
        <v>232</v>
      </c>
      <c r="B62" s="11" t="s">
        <v>17</v>
      </c>
      <c r="C62" s="249">
        <v>153</v>
      </c>
      <c r="D62" s="4">
        <v>165</v>
      </c>
      <c r="E62" s="953">
        <v>159</v>
      </c>
      <c r="F62" s="954">
        <v>78</v>
      </c>
      <c r="G62" s="955">
        <v>104</v>
      </c>
      <c r="H62" s="956">
        <v>37</v>
      </c>
      <c r="I62" s="957">
        <v>109</v>
      </c>
      <c r="J62" s="183">
        <v>154.16666666666666</v>
      </c>
      <c r="K62" s="586">
        <v>164</v>
      </c>
    </row>
    <row r="63" spans="1:11" x14ac:dyDescent="0.25">
      <c r="A63" s="19" t="s">
        <v>668</v>
      </c>
      <c r="B63" s="13" t="s">
        <v>669</v>
      </c>
      <c r="C63" s="249">
        <v>32</v>
      </c>
      <c r="D63" s="4">
        <v>31</v>
      </c>
      <c r="E63" s="953">
        <v>20</v>
      </c>
      <c r="F63" s="954">
        <v>28</v>
      </c>
      <c r="G63" s="955">
        <v>63</v>
      </c>
      <c r="H63" s="956">
        <v>44</v>
      </c>
      <c r="I63" s="957">
        <v>57</v>
      </c>
      <c r="J63" s="183">
        <v>44.166666666666664</v>
      </c>
      <c r="K63" s="586">
        <v>36</v>
      </c>
    </row>
    <row r="64" spans="1:11" x14ac:dyDescent="0.25">
      <c r="A64" s="20" t="s">
        <v>18</v>
      </c>
      <c r="B64" s="13" t="s">
        <v>19</v>
      </c>
      <c r="C64" s="45">
        <v>28</v>
      </c>
      <c r="D64" s="45">
        <v>27</v>
      </c>
      <c r="E64" s="45">
        <v>16</v>
      </c>
      <c r="F64" s="45">
        <v>71</v>
      </c>
      <c r="G64" s="45">
        <v>70</v>
      </c>
      <c r="H64" s="45">
        <v>111</v>
      </c>
      <c r="I64" s="45">
        <v>56</v>
      </c>
      <c r="J64" s="959">
        <v>53.166666666666664</v>
      </c>
      <c r="K64" s="960">
        <v>48</v>
      </c>
    </row>
    <row r="65" spans="1:11" x14ac:dyDescent="0.25">
      <c r="A65" s="20" t="s">
        <v>670</v>
      </c>
      <c r="B65" s="11" t="s">
        <v>671</v>
      </c>
      <c r="C65" s="45">
        <v>104</v>
      </c>
      <c r="D65" s="45">
        <v>146</v>
      </c>
      <c r="E65" s="45">
        <v>145</v>
      </c>
      <c r="F65" s="45">
        <v>71</v>
      </c>
      <c r="G65" s="45">
        <v>95</v>
      </c>
      <c r="H65" s="45">
        <v>23</v>
      </c>
      <c r="I65" s="45">
        <v>93</v>
      </c>
      <c r="J65" s="959">
        <v>130.83333333333334</v>
      </c>
      <c r="K65" s="960">
        <v>142</v>
      </c>
    </row>
    <row r="66" spans="1:11" x14ac:dyDescent="0.25">
      <c r="A66" s="20" t="s">
        <v>670</v>
      </c>
      <c r="B66" s="13" t="s">
        <v>20</v>
      </c>
      <c r="C66" s="45">
        <v>141</v>
      </c>
      <c r="D66" s="45">
        <v>21</v>
      </c>
      <c r="E66" s="45">
        <v>46</v>
      </c>
      <c r="F66" s="45">
        <v>112</v>
      </c>
      <c r="G66" s="45">
        <v>149</v>
      </c>
      <c r="H66" s="45">
        <v>31</v>
      </c>
      <c r="I66" s="45">
        <v>30</v>
      </c>
      <c r="J66" s="959">
        <v>103.33333333333333</v>
      </c>
      <c r="K66" s="960">
        <v>111</v>
      </c>
    </row>
    <row r="67" spans="1:11" x14ac:dyDescent="0.25">
      <c r="A67" s="104" t="s">
        <v>546</v>
      </c>
      <c r="B67" s="13" t="s">
        <v>675</v>
      </c>
      <c r="C67" s="45">
        <v>30</v>
      </c>
      <c r="D67" s="45">
        <v>28</v>
      </c>
      <c r="E67" s="45">
        <v>28</v>
      </c>
      <c r="F67" s="45">
        <v>7</v>
      </c>
      <c r="G67" s="45">
        <v>38</v>
      </c>
      <c r="H67" s="45">
        <v>17</v>
      </c>
      <c r="I67" s="45">
        <v>10</v>
      </c>
      <c r="J67" s="959">
        <v>26</v>
      </c>
      <c r="K67" s="960">
        <v>15</v>
      </c>
    </row>
    <row r="68" spans="1:11" x14ac:dyDescent="0.25">
      <c r="A68" s="16" t="s">
        <v>676</v>
      </c>
      <c r="B68" s="13" t="s">
        <v>677</v>
      </c>
      <c r="C68" s="249">
        <v>142</v>
      </c>
      <c r="D68" s="4">
        <v>69</v>
      </c>
      <c r="E68" s="953">
        <v>72</v>
      </c>
      <c r="F68" s="954">
        <v>1</v>
      </c>
      <c r="G68" s="955">
        <v>136</v>
      </c>
      <c r="H68" s="956">
        <v>5</v>
      </c>
      <c r="I68" s="957">
        <v>1</v>
      </c>
      <c r="J68" s="183">
        <v>84.666666666666671</v>
      </c>
      <c r="K68" s="586">
        <v>87</v>
      </c>
    </row>
    <row r="69" spans="1:11" x14ac:dyDescent="0.25">
      <c r="A69" s="10" t="s">
        <v>21</v>
      </c>
      <c r="B69" s="13" t="s">
        <v>22</v>
      </c>
      <c r="C69" s="45">
        <v>129</v>
      </c>
      <c r="D69" s="45">
        <v>67</v>
      </c>
      <c r="E69" s="45">
        <v>64</v>
      </c>
      <c r="F69" s="45">
        <v>41</v>
      </c>
      <c r="G69" s="45">
        <v>97</v>
      </c>
      <c r="H69" s="45">
        <v>105</v>
      </c>
      <c r="I69" s="45">
        <v>76</v>
      </c>
      <c r="J69" s="959">
        <v>95.5</v>
      </c>
      <c r="K69" s="960">
        <v>100</v>
      </c>
    </row>
    <row r="70" spans="1:11" x14ac:dyDescent="0.25">
      <c r="A70" s="19" t="s">
        <v>678</v>
      </c>
      <c r="B70" s="13" t="s">
        <v>679</v>
      </c>
      <c r="C70" s="249">
        <v>79</v>
      </c>
      <c r="D70" s="4">
        <v>11</v>
      </c>
      <c r="E70" s="953">
        <v>13</v>
      </c>
      <c r="F70" s="954">
        <v>1</v>
      </c>
      <c r="G70" s="955">
        <v>76</v>
      </c>
      <c r="H70" s="956">
        <v>14</v>
      </c>
      <c r="I70" s="957">
        <v>1</v>
      </c>
      <c r="J70" s="183">
        <v>33.833333333333336</v>
      </c>
      <c r="K70" s="586">
        <v>24</v>
      </c>
    </row>
    <row r="71" spans="1:11" x14ac:dyDescent="0.25">
      <c r="A71" s="19" t="s">
        <v>680</v>
      </c>
      <c r="B71" s="13" t="s">
        <v>681</v>
      </c>
      <c r="C71" s="249">
        <v>92</v>
      </c>
      <c r="D71" s="4">
        <v>122</v>
      </c>
      <c r="E71" s="953">
        <v>134</v>
      </c>
      <c r="F71" s="954">
        <v>23</v>
      </c>
      <c r="G71" s="955">
        <v>38</v>
      </c>
      <c r="H71" s="956">
        <v>51</v>
      </c>
      <c r="I71" s="957">
        <v>83</v>
      </c>
      <c r="J71" s="183">
        <v>97.5</v>
      </c>
      <c r="K71" s="586">
        <v>103</v>
      </c>
    </row>
    <row r="72" spans="1:11" x14ac:dyDescent="0.25">
      <c r="A72" s="16" t="s">
        <v>683</v>
      </c>
      <c r="B72" s="11" t="s">
        <v>684</v>
      </c>
      <c r="C72" s="249">
        <v>166</v>
      </c>
      <c r="D72" s="4">
        <v>82</v>
      </c>
      <c r="E72" s="953">
        <v>81</v>
      </c>
      <c r="F72" s="954">
        <v>98</v>
      </c>
      <c r="G72" s="955">
        <v>136</v>
      </c>
      <c r="H72" s="956">
        <v>10</v>
      </c>
      <c r="I72" s="957">
        <v>40</v>
      </c>
      <c r="J72" s="183">
        <v>123.5</v>
      </c>
      <c r="K72" s="586">
        <v>134</v>
      </c>
    </row>
    <row r="73" spans="1:11" x14ac:dyDescent="0.25">
      <c r="A73" s="611" t="s">
        <v>686</v>
      </c>
      <c r="B73" s="6" t="s">
        <v>687</v>
      </c>
      <c r="C73" s="249">
        <v>165</v>
      </c>
      <c r="D73" s="4">
        <v>82</v>
      </c>
      <c r="E73" s="953">
        <v>81</v>
      </c>
      <c r="F73" s="954">
        <v>7</v>
      </c>
      <c r="G73" s="955">
        <v>123</v>
      </c>
      <c r="H73" s="956">
        <v>10</v>
      </c>
      <c r="I73" s="957">
        <v>15</v>
      </c>
      <c r="J73" s="183">
        <v>95.166666666666671</v>
      </c>
      <c r="K73" s="586">
        <v>99</v>
      </c>
    </row>
    <row r="74" spans="1:11" x14ac:dyDescent="0.25">
      <c r="A74" s="15" t="s">
        <v>686</v>
      </c>
      <c r="B74" s="6" t="s">
        <v>688</v>
      </c>
      <c r="C74" s="249">
        <v>145</v>
      </c>
      <c r="D74" s="4">
        <v>82</v>
      </c>
      <c r="E74" s="953">
        <v>81</v>
      </c>
      <c r="F74" s="954">
        <v>1</v>
      </c>
      <c r="G74" s="955">
        <v>48</v>
      </c>
      <c r="H74" s="956">
        <v>10</v>
      </c>
      <c r="I74" s="957">
        <v>1</v>
      </c>
      <c r="J74" s="183">
        <v>71.166666666666671</v>
      </c>
      <c r="K74" s="586">
        <v>71</v>
      </c>
    </row>
    <row r="75" spans="1:11" x14ac:dyDescent="0.25">
      <c r="A75" s="10" t="s">
        <v>23</v>
      </c>
      <c r="B75" s="13" t="s">
        <v>24</v>
      </c>
      <c r="C75" s="45">
        <v>90</v>
      </c>
      <c r="D75" s="45">
        <v>16</v>
      </c>
      <c r="E75" s="45">
        <v>8</v>
      </c>
      <c r="F75" s="45">
        <v>75</v>
      </c>
      <c r="G75" s="45">
        <v>76</v>
      </c>
      <c r="H75" s="45">
        <v>106</v>
      </c>
      <c r="I75" s="45">
        <v>75</v>
      </c>
      <c r="J75" s="959">
        <v>70</v>
      </c>
      <c r="K75" s="960">
        <v>69</v>
      </c>
    </row>
    <row r="76" spans="1:11" x14ac:dyDescent="0.25">
      <c r="A76" s="10" t="s">
        <v>689</v>
      </c>
      <c r="B76" s="13" t="s">
        <v>690</v>
      </c>
      <c r="C76" s="45">
        <v>7</v>
      </c>
      <c r="D76" s="45">
        <v>74</v>
      </c>
      <c r="E76" s="45">
        <v>63</v>
      </c>
      <c r="F76" s="45">
        <v>1</v>
      </c>
      <c r="G76" s="45">
        <v>4</v>
      </c>
      <c r="H76" s="45">
        <v>17</v>
      </c>
      <c r="I76" s="45">
        <v>1</v>
      </c>
      <c r="J76" s="959">
        <v>27.166666666666668</v>
      </c>
      <c r="K76" s="960">
        <v>17</v>
      </c>
    </row>
    <row r="77" spans="1:11" x14ac:dyDescent="0.25">
      <c r="A77" s="19" t="s">
        <v>692</v>
      </c>
      <c r="B77" s="13" t="s">
        <v>693</v>
      </c>
      <c r="C77" s="249">
        <v>140</v>
      </c>
      <c r="D77" s="4">
        <v>172</v>
      </c>
      <c r="E77" s="953">
        <v>172</v>
      </c>
      <c r="F77" s="954">
        <v>85</v>
      </c>
      <c r="G77" s="955">
        <v>46</v>
      </c>
      <c r="H77" s="956">
        <v>46</v>
      </c>
      <c r="I77" s="957">
        <v>91</v>
      </c>
      <c r="J77" s="183">
        <v>142.83333333333334</v>
      </c>
      <c r="K77" s="586">
        <v>157</v>
      </c>
    </row>
    <row r="78" spans="1:11" x14ac:dyDescent="0.25">
      <c r="A78" s="30" t="s">
        <v>694</v>
      </c>
      <c r="B78" s="13" t="s">
        <v>695</v>
      </c>
      <c r="C78" s="249">
        <v>4</v>
      </c>
      <c r="D78" s="4">
        <v>41</v>
      </c>
      <c r="E78" s="953">
        <v>22</v>
      </c>
      <c r="F78" s="954">
        <v>1</v>
      </c>
      <c r="G78" s="955">
        <v>1</v>
      </c>
      <c r="H78" s="956">
        <v>2</v>
      </c>
      <c r="I78" s="957">
        <v>1</v>
      </c>
      <c r="J78" s="183">
        <v>12.833333333333334</v>
      </c>
      <c r="K78" s="586">
        <v>6</v>
      </c>
    </row>
    <row r="79" spans="1:11" x14ac:dyDescent="0.25">
      <c r="A79" s="19" t="s">
        <v>696</v>
      </c>
      <c r="B79" s="13" t="s">
        <v>697</v>
      </c>
      <c r="C79" s="249">
        <v>85</v>
      </c>
      <c r="D79" s="4">
        <v>62</v>
      </c>
      <c r="E79" s="953">
        <v>61</v>
      </c>
      <c r="F79" s="954">
        <v>1</v>
      </c>
      <c r="G79" s="955">
        <v>14</v>
      </c>
      <c r="H79" s="956">
        <v>21</v>
      </c>
      <c r="I79" s="957">
        <v>1</v>
      </c>
      <c r="J79" s="183">
        <v>42.666666666666664</v>
      </c>
      <c r="K79" s="586">
        <v>33</v>
      </c>
    </row>
    <row r="80" spans="1:11" x14ac:dyDescent="0.25">
      <c r="A80" s="10" t="s">
        <v>698</v>
      </c>
      <c r="B80" s="11" t="s">
        <v>699</v>
      </c>
      <c r="C80" s="249">
        <v>137</v>
      </c>
      <c r="D80" s="4"/>
      <c r="E80" s="953">
        <v>81</v>
      </c>
      <c r="F80" s="954">
        <v>112</v>
      </c>
      <c r="G80" s="955">
        <v>157</v>
      </c>
      <c r="H80" s="956">
        <v>7</v>
      </c>
      <c r="I80" s="957">
        <v>124</v>
      </c>
      <c r="J80" s="183">
        <v>125.33333333333333</v>
      </c>
      <c r="K80" s="586">
        <v>136</v>
      </c>
    </row>
    <row r="81" spans="1:11" x14ac:dyDescent="0.25">
      <c r="A81" s="20" t="s">
        <v>27</v>
      </c>
      <c r="B81" s="13" t="s">
        <v>461</v>
      </c>
      <c r="C81" s="249">
        <v>17</v>
      </c>
      <c r="D81" s="4">
        <v>5</v>
      </c>
      <c r="E81" s="953">
        <v>3</v>
      </c>
      <c r="F81" s="954">
        <v>1</v>
      </c>
      <c r="G81" s="955">
        <v>19</v>
      </c>
      <c r="H81" s="956">
        <v>21</v>
      </c>
      <c r="I81" s="957">
        <v>3</v>
      </c>
      <c r="J81" s="183">
        <v>8.6666666666666661</v>
      </c>
      <c r="K81" s="586">
        <v>5</v>
      </c>
    </row>
    <row r="82" spans="1:11" x14ac:dyDescent="0.25">
      <c r="A82" s="20" t="s">
        <v>701</v>
      </c>
      <c r="B82" s="11" t="s">
        <v>702</v>
      </c>
      <c r="C82" s="249">
        <v>161</v>
      </c>
      <c r="D82" s="4">
        <v>53</v>
      </c>
      <c r="E82" s="953">
        <v>75</v>
      </c>
      <c r="F82" s="954">
        <v>1</v>
      </c>
      <c r="G82" s="955">
        <v>116</v>
      </c>
      <c r="H82" s="956">
        <v>6</v>
      </c>
      <c r="I82" s="957">
        <v>1</v>
      </c>
      <c r="J82" s="183">
        <v>82.833333333333329</v>
      </c>
      <c r="K82" s="586">
        <v>85</v>
      </c>
    </row>
    <row r="83" spans="1:11" x14ac:dyDescent="0.25">
      <c r="A83" s="14" t="s">
        <v>700</v>
      </c>
      <c r="B83" s="13" t="s">
        <v>708</v>
      </c>
      <c r="C83" s="249">
        <v>143</v>
      </c>
      <c r="D83" s="4">
        <v>126</v>
      </c>
      <c r="E83" s="953">
        <v>135</v>
      </c>
      <c r="F83" s="954">
        <v>47</v>
      </c>
      <c r="G83" s="955">
        <v>103</v>
      </c>
      <c r="H83" s="956">
        <v>12</v>
      </c>
      <c r="I83" s="957">
        <v>106</v>
      </c>
      <c r="J83" s="183">
        <v>134</v>
      </c>
      <c r="K83" s="586">
        <v>144</v>
      </c>
    </row>
    <row r="84" spans="1:11" x14ac:dyDescent="0.25">
      <c r="A84" s="20" t="s">
        <v>700</v>
      </c>
      <c r="B84" s="13" t="s">
        <v>26</v>
      </c>
      <c r="C84" s="249">
        <v>143</v>
      </c>
      <c r="D84" s="4">
        <v>77</v>
      </c>
      <c r="E84" s="953">
        <v>78</v>
      </c>
      <c r="F84" s="954">
        <v>112</v>
      </c>
      <c r="G84" s="955">
        <v>152</v>
      </c>
      <c r="H84" s="956">
        <v>9</v>
      </c>
      <c r="I84" s="957">
        <v>33</v>
      </c>
      <c r="J84" s="183">
        <v>121.16666666666667</v>
      </c>
      <c r="K84" s="586">
        <v>129</v>
      </c>
    </row>
    <row r="85" spans="1:11" x14ac:dyDescent="0.25">
      <c r="A85" s="961" t="s">
        <v>700</v>
      </c>
      <c r="B85" s="13" t="s">
        <v>681</v>
      </c>
      <c r="C85" s="249">
        <v>99</v>
      </c>
      <c r="D85" s="4">
        <v>53</v>
      </c>
      <c r="E85" s="953">
        <v>58</v>
      </c>
      <c r="F85" s="954">
        <v>98</v>
      </c>
      <c r="G85" s="955">
        <v>113</v>
      </c>
      <c r="H85" s="956">
        <v>11</v>
      </c>
      <c r="I85" s="957">
        <v>120</v>
      </c>
      <c r="J85" s="183">
        <v>110.16666666666667</v>
      </c>
      <c r="K85" s="586">
        <v>118</v>
      </c>
    </row>
    <row r="86" spans="1:11" x14ac:dyDescent="0.25">
      <c r="A86" s="10" t="s">
        <v>709</v>
      </c>
      <c r="B86" s="11" t="s">
        <v>710</v>
      </c>
      <c r="C86" s="249">
        <v>134</v>
      </c>
      <c r="D86" s="4">
        <v>82</v>
      </c>
      <c r="E86" s="953">
        <v>81</v>
      </c>
      <c r="F86" s="954">
        <v>98</v>
      </c>
      <c r="G86" s="955">
        <v>153</v>
      </c>
      <c r="H86" s="956">
        <v>10</v>
      </c>
      <c r="I86" s="957">
        <v>121</v>
      </c>
      <c r="J86" s="183">
        <v>137.16666666666666</v>
      </c>
      <c r="K86" s="586">
        <v>151</v>
      </c>
    </row>
    <row r="87" spans="1:11" x14ac:dyDescent="0.25">
      <c r="A87" s="15" t="s">
        <v>711</v>
      </c>
      <c r="B87" s="6" t="s">
        <v>599</v>
      </c>
      <c r="C87" s="249">
        <v>25</v>
      </c>
      <c r="D87" s="4">
        <v>8</v>
      </c>
      <c r="E87" s="953">
        <v>6</v>
      </c>
      <c r="F87" s="954">
        <v>35</v>
      </c>
      <c r="G87" s="955">
        <v>55</v>
      </c>
      <c r="H87" s="956">
        <v>121</v>
      </c>
      <c r="I87" s="957">
        <v>32</v>
      </c>
      <c r="J87" s="183">
        <v>30.833333333333332</v>
      </c>
      <c r="K87" s="586">
        <v>19</v>
      </c>
    </row>
    <row r="88" spans="1:11" x14ac:dyDescent="0.25">
      <c r="A88" s="17" t="s">
        <v>714</v>
      </c>
      <c r="B88" s="13" t="s">
        <v>715</v>
      </c>
      <c r="C88" s="249">
        <v>107</v>
      </c>
      <c r="D88" s="4">
        <v>58</v>
      </c>
      <c r="E88" s="953">
        <v>60</v>
      </c>
      <c r="F88" s="954">
        <v>112</v>
      </c>
      <c r="G88" s="955">
        <v>148</v>
      </c>
      <c r="H88" s="956">
        <v>38</v>
      </c>
      <c r="I88" s="957">
        <v>101</v>
      </c>
      <c r="J88" s="183">
        <v>119.16666666666667</v>
      </c>
      <c r="K88" s="586">
        <v>125</v>
      </c>
    </row>
    <row r="89" spans="1:11" x14ac:dyDescent="0.25">
      <c r="A89" s="17" t="s">
        <v>717</v>
      </c>
      <c r="B89" s="13" t="s">
        <v>661</v>
      </c>
      <c r="C89" s="249">
        <v>56</v>
      </c>
      <c r="D89" s="4">
        <v>24</v>
      </c>
      <c r="E89" s="953">
        <v>22</v>
      </c>
      <c r="F89" s="954">
        <v>1</v>
      </c>
      <c r="G89" s="955">
        <v>76</v>
      </c>
      <c r="H89" s="956">
        <v>12</v>
      </c>
      <c r="I89" s="957">
        <v>1</v>
      </c>
      <c r="J89" s="183">
        <v>33</v>
      </c>
      <c r="K89" s="586">
        <v>23</v>
      </c>
    </row>
    <row r="90" spans="1:11" x14ac:dyDescent="0.25">
      <c r="A90" s="19" t="s">
        <v>718</v>
      </c>
      <c r="B90" s="13" t="s">
        <v>719</v>
      </c>
      <c r="C90" s="249">
        <v>105</v>
      </c>
      <c r="D90" s="4">
        <v>82</v>
      </c>
      <c r="E90" s="953">
        <v>81</v>
      </c>
      <c r="F90" s="954">
        <v>112</v>
      </c>
      <c r="G90" s="955">
        <v>76</v>
      </c>
      <c r="H90" s="956">
        <v>12</v>
      </c>
      <c r="I90" s="957">
        <v>10</v>
      </c>
      <c r="J90" s="183">
        <v>93.5</v>
      </c>
      <c r="K90" s="586">
        <v>95</v>
      </c>
    </row>
    <row r="91" spans="1:11" x14ac:dyDescent="0.25">
      <c r="A91" s="30" t="s">
        <v>29</v>
      </c>
      <c r="B91" s="13" t="s">
        <v>721</v>
      </c>
      <c r="C91" s="249">
        <v>14</v>
      </c>
      <c r="D91" s="4">
        <v>5</v>
      </c>
      <c r="E91" s="953">
        <v>3</v>
      </c>
      <c r="F91" s="954">
        <v>98</v>
      </c>
      <c r="G91" s="955">
        <v>116</v>
      </c>
      <c r="H91" s="956">
        <v>21</v>
      </c>
      <c r="I91" s="957">
        <v>57</v>
      </c>
      <c r="J91" s="183">
        <v>57.166666666666664</v>
      </c>
      <c r="K91" s="586">
        <v>51</v>
      </c>
    </row>
    <row r="92" spans="1:11" x14ac:dyDescent="0.25">
      <c r="A92" s="7" t="s">
        <v>466</v>
      </c>
      <c r="B92" s="13" t="s">
        <v>30</v>
      </c>
      <c r="C92" s="45">
        <v>31</v>
      </c>
      <c r="D92" s="45">
        <v>52</v>
      </c>
      <c r="E92" s="45">
        <v>43</v>
      </c>
      <c r="F92" s="45">
        <v>34</v>
      </c>
      <c r="G92" s="45">
        <v>54</v>
      </c>
      <c r="H92" s="45">
        <v>81</v>
      </c>
      <c r="I92" s="45">
        <v>37</v>
      </c>
      <c r="J92" s="959">
        <v>48.166666666666664</v>
      </c>
      <c r="K92" s="960">
        <v>41</v>
      </c>
    </row>
    <row r="93" spans="1:11" x14ac:dyDescent="0.25">
      <c r="A93" s="10" t="s">
        <v>317</v>
      </c>
      <c r="B93" s="13" t="s">
        <v>723</v>
      </c>
      <c r="C93" s="249">
        <v>132</v>
      </c>
      <c r="D93" s="4">
        <v>82</v>
      </c>
      <c r="E93" s="953">
        <v>112</v>
      </c>
      <c r="F93" s="954">
        <v>106</v>
      </c>
      <c r="G93" s="955">
        <v>136</v>
      </c>
      <c r="H93" s="956">
        <v>10</v>
      </c>
      <c r="I93" s="957">
        <v>93</v>
      </c>
      <c r="J93" s="183">
        <v>135.66666666666666</v>
      </c>
      <c r="K93" s="586">
        <v>148</v>
      </c>
    </row>
    <row r="94" spans="1:11" x14ac:dyDescent="0.25">
      <c r="A94" s="10" t="s">
        <v>360</v>
      </c>
      <c r="B94" s="13" t="s">
        <v>725</v>
      </c>
      <c r="C94" s="249">
        <v>118</v>
      </c>
      <c r="D94" s="4">
        <v>82</v>
      </c>
      <c r="E94" s="953">
        <v>81</v>
      </c>
      <c r="F94" s="954">
        <v>47</v>
      </c>
      <c r="G94" s="955">
        <v>123</v>
      </c>
      <c r="H94" s="956">
        <v>10</v>
      </c>
      <c r="I94" s="957">
        <v>57</v>
      </c>
      <c r="J94" s="183">
        <v>103</v>
      </c>
      <c r="K94" s="586">
        <v>110</v>
      </c>
    </row>
    <row r="95" spans="1:11" x14ac:dyDescent="0.25">
      <c r="A95" s="10" t="s">
        <v>727</v>
      </c>
      <c r="B95" s="11" t="s">
        <v>730</v>
      </c>
      <c r="C95" s="249">
        <v>101</v>
      </c>
      <c r="D95" s="4">
        <v>118</v>
      </c>
      <c r="E95" s="953">
        <v>127</v>
      </c>
      <c r="F95" s="954">
        <v>28</v>
      </c>
      <c r="G95" s="955">
        <v>48</v>
      </c>
      <c r="H95" s="956">
        <v>15</v>
      </c>
      <c r="I95" s="957">
        <v>110</v>
      </c>
      <c r="J95" s="183">
        <v>108.16666666666667</v>
      </c>
      <c r="K95" s="586">
        <v>115</v>
      </c>
    </row>
    <row r="96" spans="1:11" x14ac:dyDescent="0.25">
      <c r="A96" s="17" t="s">
        <v>727</v>
      </c>
      <c r="B96" s="13" t="s">
        <v>934</v>
      </c>
      <c r="C96" s="249">
        <v>10</v>
      </c>
      <c r="D96" s="4">
        <v>82</v>
      </c>
      <c r="E96" s="953">
        <v>81</v>
      </c>
      <c r="F96" s="954">
        <v>47</v>
      </c>
      <c r="G96" s="955">
        <v>76</v>
      </c>
      <c r="H96" s="956">
        <v>2</v>
      </c>
      <c r="I96" s="957">
        <v>57</v>
      </c>
      <c r="J96" s="183">
        <v>70.166666666666671</v>
      </c>
      <c r="K96" s="586">
        <v>70</v>
      </c>
    </row>
    <row r="97" spans="1:11" x14ac:dyDescent="0.25">
      <c r="A97" s="20" t="s">
        <v>935</v>
      </c>
      <c r="B97" s="11" t="s">
        <v>936</v>
      </c>
      <c r="C97" s="249">
        <v>176</v>
      </c>
      <c r="D97" s="4">
        <v>158</v>
      </c>
      <c r="E97" s="953">
        <v>129</v>
      </c>
      <c r="F97" s="954">
        <v>112</v>
      </c>
      <c r="G97" s="955">
        <v>157</v>
      </c>
      <c r="H97" s="956">
        <v>3</v>
      </c>
      <c r="I97" s="957">
        <v>124</v>
      </c>
      <c r="J97" s="183">
        <v>171.83333333333334</v>
      </c>
      <c r="K97" s="586">
        <v>175</v>
      </c>
    </row>
    <row r="98" spans="1:11" x14ac:dyDescent="0.25">
      <c r="A98" s="21" t="s">
        <v>731</v>
      </c>
      <c r="B98" s="13" t="s">
        <v>732</v>
      </c>
      <c r="C98" s="249">
        <v>2</v>
      </c>
      <c r="D98" s="4">
        <v>53</v>
      </c>
      <c r="E98" s="953">
        <v>35</v>
      </c>
      <c r="F98" s="954">
        <v>1</v>
      </c>
      <c r="G98" s="955">
        <v>1</v>
      </c>
      <c r="H98" s="956">
        <v>3</v>
      </c>
      <c r="I98" s="957">
        <v>1</v>
      </c>
      <c r="J98" s="183">
        <v>17</v>
      </c>
      <c r="K98" s="586">
        <v>9</v>
      </c>
    </row>
    <row r="99" spans="1:11" x14ac:dyDescent="0.25">
      <c r="A99" s="755" t="s">
        <v>734</v>
      </c>
      <c r="B99" s="11" t="s">
        <v>735</v>
      </c>
      <c r="C99" s="249">
        <v>145</v>
      </c>
      <c r="D99" s="4">
        <v>82</v>
      </c>
      <c r="E99" s="953">
        <v>81</v>
      </c>
      <c r="F99" s="954">
        <v>1</v>
      </c>
      <c r="G99" s="955">
        <v>157</v>
      </c>
      <c r="H99" s="956">
        <v>4</v>
      </c>
      <c r="I99" s="957">
        <v>1</v>
      </c>
      <c r="J99" s="183">
        <v>93.833333333333329</v>
      </c>
      <c r="K99" s="586">
        <v>96</v>
      </c>
    </row>
    <row r="100" spans="1:11" x14ac:dyDescent="0.25">
      <c r="A100" s="755" t="s">
        <v>736</v>
      </c>
      <c r="B100" s="11" t="s">
        <v>708</v>
      </c>
      <c r="C100" s="249">
        <v>83</v>
      </c>
      <c r="D100" s="4">
        <v>82</v>
      </c>
      <c r="E100" s="953">
        <v>81</v>
      </c>
      <c r="F100" s="954">
        <v>1</v>
      </c>
      <c r="G100" s="955">
        <v>157</v>
      </c>
      <c r="H100" s="956">
        <v>10</v>
      </c>
      <c r="I100" s="957">
        <v>1</v>
      </c>
      <c r="J100" s="183">
        <v>80.666666666666671</v>
      </c>
      <c r="K100" s="586">
        <v>82</v>
      </c>
    </row>
    <row r="101" spans="1:11" x14ac:dyDescent="0.25">
      <c r="A101" s="755" t="s">
        <v>737</v>
      </c>
      <c r="B101" s="13" t="s">
        <v>738</v>
      </c>
      <c r="C101" s="249">
        <v>23</v>
      </c>
      <c r="D101" s="4">
        <v>37</v>
      </c>
      <c r="E101" s="953">
        <v>27</v>
      </c>
      <c r="F101" s="954">
        <v>1</v>
      </c>
      <c r="G101" s="955">
        <v>12</v>
      </c>
      <c r="H101" s="956">
        <v>22</v>
      </c>
      <c r="I101" s="957">
        <v>57</v>
      </c>
      <c r="J101" s="183">
        <v>29</v>
      </c>
      <c r="K101" s="586">
        <v>18</v>
      </c>
    </row>
    <row r="102" spans="1:11" x14ac:dyDescent="0.25">
      <c r="A102" s="506" t="s">
        <v>737</v>
      </c>
      <c r="B102" s="11" t="s">
        <v>740</v>
      </c>
      <c r="C102" s="249">
        <v>152</v>
      </c>
      <c r="D102" s="4">
        <v>47</v>
      </c>
      <c r="E102" s="953">
        <v>70</v>
      </c>
      <c r="F102" s="954">
        <v>17</v>
      </c>
      <c r="G102" s="955">
        <v>108</v>
      </c>
      <c r="H102" s="956">
        <v>23</v>
      </c>
      <c r="I102" s="957">
        <v>13</v>
      </c>
      <c r="J102" s="183">
        <v>81.166666666666671</v>
      </c>
      <c r="K102" s="586">
        <v>83</v>
      </c>
    </row>
    <row r="103" spans="1:11" x14ac:dyDescent="0.25">
      <c r="A103" s="27" t="s">
        <v>741</v>
      </c>
      <c r="B103" s="13" t="s">
        <v>742</v>
      </c>
      <c r="C103" s="249">
        <v>145</v>
      </c>
      <c r="D103" s="4">
        <v>82</v>
      </c>
      <c r="E103" s="953">
        <v>81</v>
      </c>
      <c r="F103" s="954">
        <v>1</v>
      </c>
      <c r="G103" s="955">
        <v>157</v>
      </c>
      <c r="H103" s="956">
        <v>3</v>
      </c>
      <c r="I103" s="957">
        <v>1</v>
      </c>
      <c r="J103" s="183">
        <v>94</v>
      </c>
      <c r="K103" s="586">
        <v>97</v>
      </c>
    </row>
    <row r="104" spans="1:11" x14ac:dyDescent="0.25">
      <c r="A104" s="19" t="s">
        <v>743</v>
      </c>
      <c r="B104" s="13" t="s">
        <v>744</v>
      </c>
      <c r="C104" s="249">
        <v>36</v>
      </c>
      <c r="D104" s="4">
        <v>82</v>
      </c>
      <c r="E104" s="953">
        <v>81</v>
      </c>
      <c r="F104" s="954">
        <v>47</v>
      </c>
      <c r="G104" s="955">
        <v>27</v>
      </c>
      <c r="H104" s="956">
        <v>6</v>
      </c>
      <c r="I104" s="957">
        <v>57</v>
      </c>
      <c r="J104" s="183">
        <v>64.833333333333329</v>
      </c>
      <c r="K104" s="586">
        <v>63</v>
      </c>
    </row>
    <row r="105" spans="1:11" x14ac:dyDescent="0.25">
      <c r="A105" s="7" t="s">
        <v>642</v>
      </c>
      <c r="B105" s="13" t="s">
        <v>13</v>
      </c>
      <c r="C105" s="249">
        <v>78</v>
      </c>
      <c r="D105" s="4">
        <v>82</v>
      </c>
      <c r="E105" s="953">
        <v>81</v>
      </c>
      <c r="F105" s="954">
        <v>11</v>
      </c>
      <c r="G105" s="955">
        <v>17</v>
      </c>
      <c r="H105" s="956">
        <v>14</v>
      </c>
      <c r="I105" s="957">
        <v>43</v>
      </c>
      <c r="J105" s="183">
        <v>61</v>
      </c>
      <c r="K105" s="586">
        <v>57</v>
      </c>
    </row>
    <row r="106" spans="1:11" x14ac:dyDescent="0.25">
      <c r="A106" s="7" t="s">
        <v>748</v>
      </c>
      <c r="B106" s="11" t="s">
        <v>749</v>
      </c>
      <c r="C106" s="249">
        <v>82</v>
      </c>
      <c r="D106" s="4">
        <v>40</v>
      </c>
      <c r="E106" s="953">
        <v>49</v>
      </c>
      <c r="F106" s="954">
        <v>78</v>
      </c>
      <c r="G106" s="955">
        <v>134</v>
      </c>
      <c r="H106" s="956">
        <v>44</v>
      </c>
      <c r="I106" s="957">
        <v>78</v>
      </c>
      <c r="J106" s="183">
        <v>94</v>
      </c>
      <c r="K106" s="586">
        <v>97</v>
      </c>
    </row>
    <row r="107" spans="1:11" x14ac:dyDescent="0.25">
      <c r="A107" s="19" t="s">
        <v>32</v>
      </c>
      <c r="B107" s="11" t="s">
        <v>253</v>
      </c>
      <c r="C107" s="249">
        <v>170</v>
      </c>
      <c r="D107" s="4">
        <v>134</v>
      </c>
      <c r="E107" s="953">
        <v>120</v>
      </c>
      <c r="F107" s="954">
        <v>104</v>
      </c>
      <c r="G107" s="955">
        <v>143</v>
      </c>
      <c r="H107" s="956">
        <v>17</v>
      </c>
      <c r="I107" s="957">
        <v>119</v>
      </c>
      <c r="J107" s="183">
        <v>160.16666666666666</v>
      </c>
      <c r="K107" s="586">
        <v>167</v>
      </c>
    </row>
    <row r="108" spans="1:11" x14ac:dyDescent="0.25">
      <c r="A108" s="7" t="s">
        <v>752</v>
      </c>
      <c r="B108" s="11" t="s">
        <v>753</v>
      </c>
      <c r="C108" s="249">
        <v>62</v>
      </c>
      <c r="D108" s="4">
        <v>18</v>
      </c>
      <c r="E108" s="953">
        <v>21</v>
      </c>
      <c r="F108" s="954">
        <v>11</v>
      </c>
      <c r="G108" s="955">
        <v>27</v>
      </c>
      <c r="H108" s="956">
        <v>10</v>
      </c>
      <c r="I108" s="957">
        <v>20</v>
      </c>
      <c r="J108" s="183">
        <v>31.166666666666668</v>
      </c>
      <c r="K108" s="586">
        <v>20</v>
      </c>
    </row>
    <row r="109" spans="1:11" x14ac:dyDescent="0.25">
      <c r="A109" s="10" t="s">
        <v>754</v>
      </c>
      <c r="B109" s="11" t="s">
        <v>755</v>
      </c>
      <c r="C109" s="249">
        <v>100</v>
      </c>
      <c r="D109" s="4">
        <v>147</v>
      </c>
      <c r="E109" s="953">
        <v>146</v>
      </c>
      <c r="F109" s="954">
        <v>85</v>
      </c>
      <c r="G109" s="955">
        <v>69</v>
      </c>
      <c r="H109" s="956">
        <v>24</v>
      </c>
      <c r="I109" s="957">
        <v>21</v>
      </c>
      <c r="J109" s="183">
        <v>112.16666666666667</v>
      </c>
      <c r="K109" s="586">
        <v>122</v>
      </c>
    </row>
    <row r="110" spans="1:11" x14ac:dyDescent="0.25">
      <c r="A110" s="19" t="s">
        <v>759</v>
      </c>
      <c r="B110" s="13" t="s">
        <v>760</v>
      </c>
      <c r="C110" s="249">
        <v>19</v>
      </c>
      <c r="D110" s="4">
        <v>41</v>
      </c>
      <c r="E110" s="953">
        <v>31</v>
      </c>
      <c r="F110" s="954">
        <v>3</v>
      </c>
      <c r="G110" s="955">
        <v>8</v>
      </c>
      <c r="H110" s="956">
        <v>6</v>
      </c>
      <c r="I110" s="957">
        <v>10</v>
      </c>
      <c r="J110" s="183">
        <v>20.666666666666668</v>
      </c>
      <c r="K110" s="586">
        <v>11</v>
      </c>
    </row>
    <row r="111" spans="1:11" x14ac:dyDescent="0.25">
      <c r="A111" s="14" t="s">
        <v>759</v>
      </c>
      <c r="B111" s="13" t="s">
        <v>13</v>
      </c>
      <c r="C111" s="249">
        <v>160</v>
      </c>
      <c r="D111" s="4">
        <v>49</v>
      </c>
      <c r="E111" s="953">
        <v>71</v>
      </c>
      <c r="F111" s="954">
        <v>1</v>
      </c>
      <c r="G111" s="955">
        <v>136</v>
      </c>
      <c r="H111" s="956">
        <v>5</v>
      </c>
      <c r="I111" s="957">
        <v>1</v>
      </c>
      <c r="J111" s="183">
        <v>83.5</v>
      </c>
      <c r="K111" s="586">
        <v>86</v>
      </c>
    </row>
    <row r="112" spans="1:11" x14ac:dyDescent="0.25">
      <c r="A112" s="27" t="s">
        <v>34</v>
      </c>
      <c r="B112" s="13" t="s">
        <v>35</v>
      </c>
      <c r="C112" s="249">
        <v>171</v>
      </c>
      <c r="D112" s="4">
        <v>127</v>
      </c>
      <c r="E112" s="953">
        <v>118</v>
      </c>
      <c r="F112" s="954">
        <v>47</v>
      </c>
      <c r="G112" s="955">
        <v>136</v>
      </c>
      <c r="H112" s="956">
        <v>15</v>
      </c>
      <c r="I112" s="957">
        <v>57</v>
      </c>
      <c r="J112" s="183">
        <v>133.16666666666666</v>
      </c>
      <c r="K112" s="586">
        <v>143</v>
      </c>
    </row>
    <row r="113" spans="1:11" x14ac:dyDescent="0.25">
      <c r="A113" s="20" t="s">
        <v>761</v>
      </c>
      <c r="B113" s="13" t="s">
        <v>762</v>
      </c>
      <c r="C113" s="249">
        <v>52</v>
      </c>
      <c r="D113" s="4">
        <v>6</v>
      </c>
      <c r="E113" s="953">
        <v>9</v>
      </c>
      <c r="F113" s="954">
        <v>1</v>
      </c>
      <c r="G113" s="955">
        <v>66</v>
      </c>
      <c r="H113" s="956">
        <v>27</v>
      </c>
      <c r="I113" s="957">
        <v>1</v>
      </c>
      <c r="J113" s="183">
        <v>25.833333333333332</v>
      </c>
      <c r="K113" s="586">
        <v>14</v>
      </c>
    </row>
    <row r="114" spans="1:11" x14ac:dyDescent="0.25">
      <c r="A114" s="17" t="s">
        <v>36</v>
      </c>
      <c r="B114" s="11" t="s">
        <v>763</v>
      </c>
      <c r="C114" s="45">
        <v>15</v>
      </c>
      <c r="D114" s="45">
        <v>7</v>
      </c>
      <c r="E114" s="45">
        <v>2</v>
      </c>
      <c r="F114" s="45">
        <v>1</v>
      </c>
      <c r="G114" s="45">
        <v>1</v>
      </c>
      <c r="H114" s="45">
        <v>4</v>
      </c>
      <c r="I114" s="45">
        <v>1</v>
      </c>
      <c r="J114" s="959">
        <v>4.666666666666667</v>
      </c>
      <c r="K114" s="960">
        <v>1</v>
      </c>
    </row>
    <row r="115" spans="1:11" x14ac:dyDescent="0.25">
      <c r="A115" s="10" t="s">
        <v>764</v>
      </c>
      <c r="B115" s="11" t="s">
        <v>766</v>
      </c>
      <c r="C115" s="249">
        <v>156</v>
      </c>
      <c r="D115" s="4">
        <v>139</v>
      </c>
      <c r="E115" s="953">
        <v>136</v>
      </c>
      <c r="F115" s="954">
        <v>112</v>
      </c>
      <c r="G115" s="955">
        <v>142</v>
      </c>
      <c r="H115" s="956">
        <v>28</v>
      </c>
      <c r="I115" s="957">
        <v>54</v>
      </c>
      <c r="J115" s="183">
        <v>149.5</v>
      </c>
      <c r="K115" s="586">
        <v>163</v>
      </c>
    </row>
    <row r="116" spans="1:11" x14ac:dyDescent="0.25">
      <c r="A116" s="783" t="s">
        <v>767</v>
      </c>
      <c r="B116" s="6" t="s">
        <v>768</v>
      </c>
      <c r="C116" s="249">
        <v>19</v>
      </c>
      <c r="D116" s="4">
        <v>140</v>
      </c>
      <c r="E116" s="953">
        <v>160</v>
      </c>
      <c r="F116" s="954">
        <v>112</v>
      </c>
      <c r="G116" s="955">
        <v>131</v>
      </c>
      <c r="H116" s="956">
        <v>4</v>
      </c>
      <c r="I116" s="957">
        <v>124</v>
      </c>
      <c r="J116" s="183">
        <v>137.5</v>
      </c>
      <c r="K116" s="586">
        <v>152</v>
      </c>
    </row>
    <row r="117" spans="1:11" x14ac:dyDescent="0.25">
      <c r="A117" s="20" t="s">
        <v>937</v>
      </c>
      <c r="B117" s="11" t="s">
        <v>938</v>
      </c>
      <c r="C117" s="249">
        <v>130</v>
      </c>
      <c r="D117" s="4">
        <v>119</v>
      </c>
      <c r="E117" s="953">
        <v>122</v>
      </c>
      <c r="F117" s="954">
        <v>73</v>
      </c>
      <c r="G117" s="955">
        <v>97</v>
      </c>
      <c r="H117" s="956">
        <v>7</v>
      </c>
      <c r="I117" s="957">
        <v>84</v>
      </c>
      <c r="J117" s="183">
        <v>125.83333333333333</v>
      </c>
      <c r="K117" s="586">
        <v>137</v>
      </c>
    </row>
    <row r="118" spans="1:11" x14ac:dyDescent="0.25">
      <c r="A118" s="18" t="s">
        <v>769</v>
      </c>
      <c r="B118" s="11" t="s">
        <v>771</v>
      </c>
      <c r="C118" s="45">
        <v>93</v>
      </c>
      <c r="D118" s="45">
        <v>160</v>
      </c>
      <c r="E118" s="45">
        <v>157</v>
      </c>
      <c r="F118" s="45">
        <v>95</v>
      </c>
      <c r="G118" s="45">
        <v>127</v>
      </c>
      <c r="H118" s="45">
        <v>55</v>
      </c>
      <c r="I118" s="45">
        <v>82</v>
      </c>
      <c r="J118" s="959">
        <v>144</v>
      </c>
      <c r="K118" s="960">
        <v>159</v>
      </c>
    </row>
    <row r="119" spans="1:11" x14ac:dyDescent="0.25">
      <c r="A119" s="14" t="s">
        <v>773</v>
      </c>
      <c r="B119" s="13" t="s">
        <v>774</v>
      </c>
      <c r="C119" s="249">
        <v>98</v>
      </c>
      <c r="D119" s="4">
        <v>63</v>
      </c>
      <c r="E119" s="953">
        <v>62</v>
      </c>
      <c r="F119" s="954">
        <v>11</v>
      </c>
      <c r="G119" s="955">
        <v>71</v>
      </c>
      <c r="H119" s="956">
        <v>16</v>
      </c>
      <c r="I119" s="957">
        <v>20</v>
      </c>
      <c r="J119" s="183">
        <v>65</v>
      </c>
      <c r="K119" s="586">
        <v>65</v>
      </c>
    </row>
    <row r="120" spans="1:11" x14ac:dyDescent="0.25">
      <c r="A120" s="27" t="s">
        <v>773</v>
      </c>
      <c r="B120" s="13" t="s">
        <v>775</v>
      </c>
      <c r="C120" s="249">
        <v>167</v>
      </c>
      <c r="D120" s="4">
        <v>82</v>
      </c>
      <c r="E120" s="953">
        <v>81</v>
      </c>
      <c r="F120" s="954">
        <v>1</v>
      </c>
      <c r="G120" s="955">
        <v>154</v>
      </c>
      <c r="H120" s="956">
        <v>13</v>
      </c>
      <c r="I120" s="957">
        <v>1</v>
      </c>
      <c r="J120" s="183">
        <v>98.166666666666671</v>
      </c>
      <c r="K120" s="586">
        <v>105</v>
      </c>
    </row>
    <row r="121" spans="1:11" x14ac:dyDescent="0.25">
      <c r="A121" s="19" t="s">
        <v>40</v>
      </c>
      <c r="B121" s="13" t="s">
        <v>776</v>
      </c>
      <c r="C121" s="249">
        <v>44</v>
      </c>
      <c r="D121" s="4">
        <v>82</v>
      </c>
      <c r="E121" s="953">
        <v>81</v>
      </c>
      <c r="F121" s="954">
        <v>112</v>
      </c>
      <c r="G121" s="955">
        <v>27</v>
      </c>
      <c r="H121" s="956">
        <v>9</v>
      </c>
      <c r="I121" s="957">
        <v>88</v>
      </c>
      <c r="J121" s="183">
        <v>87.166666666666671</v>
      </c>
      <c r="K121" s="586">
        <v>91</v>
      </c>
    </row>
    <row r="122" spans="1:11" x14ac:dyDescent="0.25">
      <c r="A122" s="17" t="s">
        <v>777</v>
      </c>
      <c r="B122" s="13" t="s">
        <v>778</v>
      </c>
      <c r="C122" s="249">
        <v>49</v>
      </c>
      <c r="D122" s="4">
        <v>80</v>
      </c>
      <c r="E122" s="953">
        <v>76</v>
      </c>
      <c r="F122" s="954">
        <v>15</v>
      </c>
      <c r="G122" s="955">
        <v>36</v>
      </c>
      <c r="H122" s="956">
        <v>84</v>
      </c>
      <c r="I122" s="957">
        <v>53</v>
      </c>
      <c r="J122" s="183">
        <v>60.666666666666664</v>
      </c>
      <c r="K122" s="586">
        <v>56</v>
      </c>
    </row>
    <row r="123" spans="1:11" x14ac:dyDescent="0.25">
      <c r="A123" s="21" t="s">
        <v>779</v>
      </c>
      <c r="B123" s="11" t="s">
        <v>780</v>
      </c>
      <c r="C123" s="249">
        <v>36</v>
      </c>
      <c r="D123" s="4">
        <v>14</v>
      </c>
      <c r="E123" s="953">
        <v>7</v>
      </c>
      <c r="F123" s="954">
        <v>73</v>
      </c>
      <c r="G123" s="955">
        <v>123</v>
      </c>
      <c r="H123" s="956">
        <v>10</v>
      </c>
      <c r="I123" s="957">
        <v>84</v>
      </c>
      <c r="J123" s="183">
        <v>66.5</v>
      </c>
      <c r="K123" s="586">
        <v>66</v>
      </c>
    </row>
    <row r="124" spans="1:11" x14ac:dyDescent="0.25">
      <c r="A124" s="10" t="s">
        <v>781</v>
      </c>
      <c r="B124" s="11" t="s">
        <v>782</v>
      </c>
      <c r="C124" s="249">
        <v>71</v>
      </c>
      <c r="D124" s="4">
        <v>136</v>
      </c>
      <c r="E124" s="953">
        <v>152</v>
      </c>
      <c r="F124" s="954">
        <v>17</v>
      </c>
      <c r="G124" s="955">
        <v>42</v>
      </c>
      <c r="H124" s="956">
        <v>24</v>
      </c>
      <c r="I124" s="957">
        <v>55</v>
      </c>
      <c r="J124" s="183">
        <v>90</v>
      </c>
      <c r="K124" s="586">
        <v>92</v>
      </c>
    </row>
    <row r="125" spans="1:11" x14ac:dyDescent="0.25">
      <c r="A125" s="14" t="s">
        <v>784</v>
      </c>
      <c r="B125" s="11" t="s">
        <v>785</v>
      </c>
      <c r="C125" s="249">
        <v>163</v>
      </c>
      <c r="D125" s="4">
        <v>63</v>
      </c>
      <c r="E125" s="953">
        <v>81</v>
      </c>
      <c r="F125" s="954">
        <v>47</v>
      </c>
      <c r="G125" s="955">
        <v>131</v>
      </c>
      <c r="H125" s="956">
        <v>8</v>
      </c>
      <c r="I125" s="957">
        <v>15</v>
      </c>
      <c r="J125" s="183">
        <v>101.5</v>
      </c>
      <c r="K125" s="586">
        <v>109</v>
      </c>
    </row>
    <row r="126" spans="1:11" x14ac:dyDescent="0.25">
      <c r="A126" s="20" t="s">
        <v>784</v>
      </c>
      <c r="B126" s="13" t="s">
        <v>786</v>
      </c>
      <c r="C126" s="45">
        <v>54</v>
      </c>
      <c r="D126" s="45">
        <v>82</v>
      </c>
      <c r="E126" s="45">
        <v>81</v>
      </c>
      <c r="F126" s="45">
        <v>47</v>
      </c>
      <c r="G126" s="45">
        <v>58</v>
      </c>
      <c r="H126" s="45">
        <v>7</v>
      </c>
      <c r="I126" s="45">
        <v>57</v>
      </c>
      <c r="J126" s="959">
        <v>75.166666666666671</v>
      </c>
      <c r="K126" s="960">
        <v>76</v>
      </c>
    </row>
    <row r="127" spans="1:11" x14ac:dyDescent="0.25">
      <c r="A127" s="30" t="s">
        <v>788</v>
      </c>
      <c r="B127" s="13" t="s">
        <v>789</v>
      </c>
      <c r="C127" s="249">
        <v>13</v>
      </c>
      <c r="D127" s="4">
        <v>24</v>
      </c>
      <c r="E127" s="953">
        <v>13</v>
      </c>
      <c r="F127" s="954">
        <v>1</v>
      </c>
      <c r="G127" s="955">
        <v>40</v>
      </c>
      <c r="H127" s="956">
        <v>14</v>
      </c>
      <c r="I127" s="957">
        <v>1</v>
      </c>
      <c r="J127" s="183">
        <v>16.666666666666668</v>
      </c>
      <c r="K127" s="586">
        <v>8</v>
      </c>
    </row>
    <row r="128" spans="1:11" x14ac:dyDescent="0.25">
      <c r="A128" s="20" t="s">
        <v>790</v>
      </c>
      <c r="B128" s="13" t="s">
        <v>791</v>
      </c>
      <c r="C128" s="249">
        <v>66</v>
      </c>
      <c r="D128" s="4">
        <v>161</v>
      </c>
      <c r="E128" s="953">
        <v>168</v>
      </c>
      <c r="F128" s="954">
        <v>47</v>
      </c>
      <c r="G128" s="955">
        <v>97</v>
      </c>
      <c r="H128" s="956">
        <v>7</v>
      </c>
      <c r="I128" s="957">
        <v>111</v>
      </c>
      <c r="J128" s="183">
        <v>129</v>
      </c>
      <c r="K128" s="586">
        <v>141</v>
      </c>
    </row>
    <row r="129" spans="1:11" x14ac:dyDescent="0.25">
      <c r="A129" s="14" t="s">
        <v>792</v>
      </c>
      <c r="B129" s="11" t="s">
        <v>793</v>
      </c>
      <c r="C129" s="249">
        <v>151</v>
      </c>
      <c r="D129" s="4">
        <v>119</v>
      </c>
      <c r="E129" s="953">
        <v>116</v>
      </c>
      <c r="F129" s="954">
        <v>85</v>
      </c>
      <c r="G129" s="955">
        <v>58</v>
      </c>
      <c r="H129" s="956">
        <v>7</v>
      </c>
      <c r="I129" s="957">
        <v>84</v>
      </c>
      <c r="J129" s="183">
        <v>125.83333333333333</v>
      </c>
      <c r="K129" s="586">
        <v>137</v>
      </c>
    </row>
    <row r="130" spans="1:11" x14ac:dyDescent="0.25">
      <c r="A130" s="789" t="s">
        <v>41</v>
      </c>
      <c r="B130" s="13" t="s">
        <v>42</v>
      </c>
      <c r="C130" s="249">
        <v>138</v>
      </c>
      <c r="D130" s="4">
        <v>133</v>
      </c>
      <c r="E130" s="953">
        <v>138</v>
      </c>
      <c r="F130" s="954">
        <v>98</v>
      </c>
      <c r="G130" s="955">
        <v>42</v>
      </c>
      <c r="H130" s="956">
        <v>16</v>
      </c>
      <c r="I130" s="957">
        <v>106</v>
      </c>
      <c r="J130" s="183">
        <v>134.5</v>
      </c>
      <c r="K130" s="586">
        <v>145</v>
      </c>
    </row>
    <row r="131" spans="1:11" x14ac:dyDescent="0.25">
      <c r="A131" s="789" t="s">
        <v>41</v>
      </c>
      <c r="B131" s="13" t="s">
        <v>939</v>
      </c>
      <c r="C131" s="249">
        <v>174</v>
      </c>
      <c r="D131" s="4">
        <v>141</v>
      </c>
      <c r="E131" s="953">
        <v>123</v>
      </c>
      <c r="F131" s="954">
        <v>112</v>
      </c>
      <c r="G131" s="955">
        <v>157</v>
      </c>
      <c r="H131" s="956">
        <v>2</v>
      </c>
      <c r="I131" s="957">
        <v>124</v>
      </c>
      <c r="J131" s="183">
        <v>167.5</v>
      </c>
      <c r="K131" s="586">
        <v>173</v>
      </c>
    </row>
    <row r="132" spans="1:11" x14ac:dyDescent="0.25">
      <c r="A132" s="7" t="s">
        <v>597</v>
      </c>
      <c r="B132" s="11" t="s">
        <v>797</v>
      </c>
      <c r="C132" s="249">
        <v>164</v>
      </c>
      <c r="D132" s="4">
        <v>176</v>
      </c>
      <c r="E132" s="953">
        <v>177</v>
      </c>
      <c r="F132" s="954">
        <v>95</v>
      </c>
      <c r="G132" s="955">
        <v>135</v>
      </c>
      <c r="H132" s="956">
        <v>18</v>
      </c>
      <c r="I132" s="957">
        <v>105</v>
      </c>
      <c r="J132" s="183">
        <v>170.83333333333334</v>
      </c>
      <c r="K132" s="586">
        <v>174</v>
      </c>
    </row>
    <row r="133" spans="1:11" x14ac:dyDescent="0.25">
      <c r="A133" s="17" t="s">
        <v>390</v>
      </c>
      <c r="B133" s="11" t="s">
        <v>798</v>
      </c>
      <c r="C133" s="249">
        <v>101</v>
      </c>
      <c r="D133" s="4">
        <v>153</v>
      </c>
      <c r="E133" s="953">
        <v>148</v>
      </c>
      <c r="F133" s="954">
        <v>47</v>
      </c>
      <c r="G133" s="955">
        <v>97</v>
      </c>
      <c r="H133" s="956">
        <v>5</v>
      </c>
      <c r="I133" s="957">
        <v>57</v>
      </c>
      <c r="J133" s="183">
        <v>119.16666666666667</v>
      </c>
      <c r="K133" s="586">
        <v>126</v>
      </c>
    </row>
    <row r="134" spans="1:11" x14ac:dyDescent="0.25">
      <c r="A134" s="20" t="s">
        <v>390</v>
      </c>
      <c r="B134" s="11" t="s">
        <v>799</v>
      </c>
      <c r="C134" s="249">
        <v>127</v>
      </c>
      <c r="D134" s="4">
        <v>82</v>
      </c>
      <c r="E134" s="953">
        <v>81</v>
      </c>
      <c r="F134" s="954">
        <v>112</v>
      </c>
      <c r="G134" s="955">
        <v>150</v>
      </c>
      <c r="H134" s="956">
        <v>7</v>
      </c>
      <c r="I134" s="957">
        <v>124</v>
      </c>
      <c r="J134" s="183">
        <v>138.5</v>
      </c>
      <c r="K134" s="586">
        <v>154</v>
      </c>
    </row>
    <row r="135" spans="1:11" x14ac:dyDescent="0.25">
      <c r="A135" s="20" t="s">
        <v>390</v>
      </c>
      <c r="B135" s="13" t="s">
        <v>20</v>
      </c>
      <c r="C135" s="249">
        <v>134</v>
      </c>
      <c r="D135" s="4">
        <v>39</v>
      </c>
      <c r="E135" s="953">
        <v>56</v>
      </c>
      <c r="F135" s="954">
        <v>112</v>
      </c>
      <c r="G135" s="955">
        <v>72</v>
      </c>
      <c r="H135" s="956">
        <v>21</v>
      </c>
      <c r="I135" s="957">
        <v>124</v>
      </c>
      <c r="J135" s="183">
        <v>110.83333333333333</v>
      </c>
      <c r="K135" s="586">
        <v>120</v>
      </c>
    </row>
    <row r="136" spans="1:11" x14ac:dyDescent="0.25">
      <c r="A136" s="30" t="s">
        <v>800</v>
      </c>
      <c r="B136" s="13" t="s">
        <v>801</v>
      </c>
      <c r="C136" s="249">
        <v>19</v>
      </c>
      <c r="D136" s="4">
        <v>142</v>
      </c>
      <c r="E136" s="953">
        <v>160</v>
      </c>
      <c r="F136" s="954">
        <v>112</v>
      </c>
      <c r="G136" s="955">
        <v>2</v>
      </c>
      <c r="H136" s="956">
        <v>14</v>
      </c>
      <c r="I136" s="957">
        <v>124</v>
      </c>
      <c r="J136" s="183">
        <v>110.16666666666667</v>
      </c>
      <c r="K136" s="586">
        <v>118</v>
      </c>
    </row>
    <row r="137" spans="1:11" x14ac:dyDescent="0.25">
      <c r="A137" s="18" t="s">
        <v>802</v>
      </c>
      <c r="B137" s="13" t="s">
        <v>543</v>
      </c>
      <c r="C137" s="249">
        <v>112</v>
      </c>
      <c r="D137" s="4">
        <v>74</v>
      </c>
      <c r="E137" s="953">
        <v>73</v>
      </c>
      <c r="F137" s="954">
        <v>38</v>
      </c>
      <c r="G137" s="955">
        <v>65</v>
      </c>
      <c r="H137" s="956">
        <v>34</v>
      </c>
      <c r="I137" s="957">
        <v>39</v>
      </c>
      <c r="J137" s="183">
        <v>79.666666666666671</v>
      </c>
      <c r="K137" s="586">
        <v>80</v>
      </c>
    </row>
    <row r="138" spans="1:11" x14ac:dyDescent="0.25">
      <c r="A138" s="21" t="s">
        <v>802</v>
      </c>
      <c r="B138" s="13" t="s">
        <v>805</v>
      </c>
      <c r="C138" s="249">
        <v>56</v>
      </c>
      <c r="D138" s="4">
        <v>41</v>
      </c>
      <c r="E138" s="953">
        <v>38</v>
      </c>
      <c r="F138" s="954">
        <v>1</v>
      </c>
      <c r="G138" s="955">
        <v>76</v>
      </c>
      <c r="H138" s="956">
        <v>4</v>
      </c>
      <c r="I138" s="957">
        <v>23</v>
      </c>
      <c r="J138" s="183">
        <v>45.166666666666664</v>
      </c>
      <c r="K138" s="586">
        <v>39</v>
      </c>
    </row>
    <row r="139" spans="1:11" x14ac:dyDescent="0.25">
      <c r="A139" s="14" t="s">
        <v>802</v>
      </c>
      <c r="B139" s="13" t="s">
        <v>803</v>
      </c>
      <c r="C139" s="249">
        <v>172</v>
      </c>
      <c r="D139" s="4">
        <v>82</v>
      </c>
      <c r="E139" s="953">
        <v>81</v>
      </c>
      <c r="F139" s="954">
        <v>112</v>
      </c>
      <c r="G139" s="955">
        <v>157</v>
      </c>
      <c r="H139" s="956">
        <v>23</v>
      </c>
      <c r="I139" s="957">
        <v>124</v>
      </c>
      <c r="J139" s="183">
        <v>148.16666666666666</v>
      </c>
      <c r="K139" s="586">
        <v>162</v>
      </c>
    </row>
    <row r="140" spans="1:11" x14ac:dyDescent="0.25">
      <c r="A140" s="20" t="s">
        <v>808</v>
      </c>
      <c r="B140" s="11" t="s">
        <v>632</v>
      </c>
      <c r="C140" s="249">
        <v>118</v>
      </c>
      <c r="D140" s="4">
        <v>143</v>
      </c>
      <c r="E140" s="953">
        <v>144</v>
      </c>
      <c r="F140" s="954">
        <v>112</v>
      </c>
      <c r="G140" s="955">
        <v>154</v>
      </c>
      <c r="H140" s="956">
        <v>13</v>
      </c>
      <c r="I140" s="957">
        <v>124</v>
      </c>
      <c r="J140" s="183">
        <v>159.83333333333334</v>
      </c>
      <c r="K140" s="586">
        <v>166</v>
      </c>
    </row>
    <row r="141" spans="1:11" x14ac:dyDescent="0.25">
      <c r="A141" s="10" t="s">
        <v>808</v>
      </c>
      <c r="B141" s="11" t="s">
        <v>814</v>
      </c>
      <c r="C141" s="249">
        <v>109</v>
      </c>
      <c r="D141" s="4">
        <v>114</v>
      </c>
      <c r="E141" s="953">
        <v>115</v>
      </c>
      <c r="F141" s="954">
        <v>84</v>
      </c>
      <c r="G141" s="955">
        <v>143</v>
      </c>
      <c r="H141" s="956">
        <v>34</v>
      </c>
      <c r="I141" s="957">
        <v>99</v>
      </c>
      <c r="J141" s="183">
        <v>135.5</v>
      </c>
      <c r="K141" s="586">
        <v>147</v>
      </c>
    </row>
    <row r="142" spans="1:11" x14ac:dyDescent="0.25">
      <c r="A142" s="20" t="s">
        <v>808</v>
      </c>
      <c r="B142" s="11" t="s">
        <v>813</v>
      </c>
      <c r="C142" s="249">
        <v>145</v>
      </c>
      <c r="D142" s="4">
        <v>167</v>
      </c>
      <c r="E142" s="953">
        <v>160</v>
      </c>
      <c r="F142" s="954">
        <v>112</v>
      </c>
      <c r="G142" s="955">
        <v>157</v>
      </c>
      <c r="H142" s="956">
        <v>4</v>
      </c>
      <c r="I142" s="957">
        <v>124</v>
      </c>
      <c r="J142" s="183">
        <v>173.5</v>
      </c>
      <c r="K142" s="586">
        <v>176</v>
      </c>
    </row>
    <row r="143" spans="1:11" x14ac:dyDescent="0.25">
      <c r="A143" s="7" t="s">
        <v>808</v>
      </c>
      <c r="B143" s="11" t="s">
        <v>810</v>
      </c>
      <c r="C143" s="249">
        <v>43</v>
      </c>
      <c r="D143" s="4">
        <v>81</v>
      </c>
      <c r="E143" s="953">
        <v>80</v>
      </c>
      <c r="F143" s="954">
        <v>47</v>
      </c>
      <c r="G143" s="955">
        <v>50</v>
      </c>
      <c r="H143" s="956">
        <v>47</v>
      </c>
      <c r="I143" s="957">
        <v>76</v>
      </c>
      <c r="J143" s="183">
        <v>75</v>
      </c>
      <c r="K143" s="586">
        <v>75</v>
      </c>
    </row>
    <row r="144" spans="1:11" x14ac:dyDescent="0.25">
      <c r="A144" s="14" t="s">
        <v>808</v>
      </c>
      <c r="B144" s="13" t="s">
        <v>681</v>
      </c>
      <c r="C144" s="249">
        <v>112</v>
      </c>
      <c r="D144" s="4">
        <v>74</v>
      </c>
      <c r="E144" s="953">
        <v>73</v>
      </c>
      <c r="F144" s="954">
        <v>1</v>
      </c>
      <c r="G144" s="955">
        <v>150</v>
      </c>
      <c r="H144" s="956">
        <v>8</v>
      </c>
      <c r="I144" s="957">
        <v>1</v>
      </c>
      <c r="J144" s="183">
        <v>82.333333333333329</v>
      </c>
      <c r="K144" s="586">
        <v>84</v>
      </c>
    </row>
    <row r="145" spans="1:11" x14ac:dyDescent="0.25">
      <c r="A145" s="30" t="s">
        <v>815</v>
      </c>
      <c r="B145" s="13" t="s">
        <v>816</v>
      </c>
      <c r="C145" s="249">
        <v>162</v>
      </c>
      <c r="D145" s="4">
        <v>62</v>
      </c>
      <c r="E145" s="953">
        <v>77</v>
      </c>
      <c r="F145" s="954">
        <v>98</v>
      </c>
      <c r="G145" s="955">
        <v>147</v>
      </c>
      <c r="H145" s="956">
        <v>15</v>
      </c>
      <c r="I145" s="957">
        <v>40</v>
      </c>
      <c r="J145" s="183">
        <v>120.33333333333333</v>
      </c>
      <c r="K145" s="586">
        <v>128</v>
      </c>
    </row>
    <row r="146" spans="1:11" x14ac:dyDescent="0.25">
      <c r="A146" s="16" t="s">
        <v>817</v>
      </c>
      <c r="B146" s="13" t="s">
        <v>818</v>
      </c>
      <c r="C146" s="249">
        <v>114</v>
      </c>
      <c r="D146" s="4">
        <v>10</v>
      </c>
      <c r="E146" s="953">
        <v>30</v>
      </c>
      <c r="F146" s="954">
        <v>85</v>
      </c>
      <c r="G146" s="955">
        <v>109</v>
      </c>
      <c r="H146" s="956">
        <v>24</v>
      </c>
      <c r="I146" s="957">
        <v>18</v>
      </c>
      <c r="J146" s="183">
        <v>73.166666666666671</v>
      </c>
      <c r="K146" s="586">
        <v>72</v>
      </c>
    </row>
    <row r="147" spans="1:11" x14ac:dyDescent="0.25">
      <c r="A147" s="16" t="s">
        <v>817</v>
      </c>
      <c r="B147" s="13" t="s">
        <v>819</v>
      </c>
      <c r="C147" s="249">
        <v>167</v>
      </c>
      <c r="D147" s="4">
        <v>82</v>
      </c>
      <c r="E147" s="953">
        <v>81</v>
      </c>
      <c r="F147" s="954">
        <v>1</v>
      </c>
      <c r="G147" s="955">
        <v>157</v>
      </c>
      <c r="H147" s="956">
        <v>6</v>
      </c>
      <c r="I147" s="957">
        <v>1</v>
      </c>
      <c r="J147" s="183">
        <v>99.333333333333329</v>
      </c>
      <c r="K147" s="586">
        <v>107</v>
      </c>
    </row>
    <row r="148" spans="1:11" x14ac:dyDescent="0.25">
      <c r="A148" s="16" t="s">
        <v>820</v>
      </c>
      <c r="B148" s="13" t="s">
        <v>821</v>
      </c>
      <c r="C148" s="249">
        <v>96</v>
      </c>
      <c r="D148" s="4">
        <v>71</v>
      </c>
      <c r="E148" s="953">
        <v>68</v>
      </c>
      <c r="F148" s="954">
        <v>11</v>
      </c>
      <c r="G148" s="955">
        <v>57</v>
      </c>
      <c r="H148" s="956">
        <v>26</v>
      </c>
      <c r="I148" s="957">
        <v>18</v>
      </c>
      <c r="J148" s="183">
        <v>63</v>
      </c>
      <c r="K148" s="586">
        <v>59</v>
      </c>
    </row>
    <row r="149" spans="1:11" x14ac:dyDescent="0.25">
      <c r="A149" s="17" t="s">
        <v>820</v>
      </c>
      <c r="B149" s="11" t="s">
        <v>824</v>
      </c>
      <c r="C149" s="249">
        <v>127</v>
      </c>
      <c r="D149" s="4">
        <v>82</v>
      </c>
      <c r="E149" s="953">
        <v>81</v>
      </c>
      <c r="F149" s="954">
        <v>41</v>
      </c>
      <c r="G149" s="955">
        <v>115</v>
      </c>
      <c r="H149" s="956">
        <v>17</v>
      </c>
      <c r="I149" s="957">
        <v>79</v>
      </c>
      <c r="J149" s="183">
        <v>106.83333333333333</v>
      </c>
      <c r="K149" s="586">
        <v>114</v>
      </c>
    </row>
    <row r="150" spans="1:11" x14ac:dyDescent="0.25">
      <c r="A150" s="19" t="s">
        <v>44</v>
      </c>
      <c r="B150" s="13" t="s">
        <v>45</v>
      </c>
      <c r="C150" s="249">
        <v>86</v>
      </c>
      <c r="D150" s="4">
        <v>68</v>
      </c>
      <c r="E150" s="953">
        <v>44</v>
      </c>
      <c r="F150" s="954">
        <v>2</v>
      </c>
      <c r="G150" s="955">
        <v>18</v>
      </c>
      <c r="H150" s="956">
        <v>17</v>
      </c>
      <c r="I150" s="957">
        <v>13</v>
      </c>
      <c r="J150" s="183">
        <v>43.5</v>
      </c>
      <c r="K150" s="586">
        <v>34</v>
      </c>
    </row>
    <row r="151" spans="1:11" x14ac:dyDescent="0.25">
      <c r="A151" s="842" t="s">
        <v>825</v>
      </c>
      <c r="B151" s="8" t="s">
        <v>637</v>
      </c>
      <c r="C151" s="249">
        <v>68</v>
      </c>
      <c r="D151" s="4">
        <v>73</v>
      </c>
      <c r="E151" s="953">
        <v>67</v>
      </c>
      <c r="F151" s="954">
        <v>17</v>
      </c>
      <c r="G151" s="955">
        <v>7</v>
      </c>
      <c r="H151" s="956">
        <v>31</v>
      </c>
      <c r="I151" s="957">
        <v>48</v>
      </c>
      <c r="J151" s="183">
        <v>54.666666666666664</v>
      </c>
      <c r="K151" s="586">
        <v>50</v>
      </c>
    </row>
    <row r="152" spans="1:11" x14ac:dyDescent="0.25">
      <c r="A152" s="846" t="s">
        <v>825</v>
      </c>
      <c r="B152" s="847" t="s">
        <v>740</v>
      </c>
      <c r="C152" s="249">
        <v>134</v>
      </c>
      <c r="D152" s="4">
        <v>82</v>
      </c>
      <c r="E152" s="953">
        <v>112</v>
      </c>
      <c r="F152" s="954">
        <v>97</v>
      </c>
      <c r="G152" s="955">
        <v>97</v>
      </c>
      <c r="H152" s="956">
        <v>14</v>
      </c>
      <c r="I152" s="957">
        <v>103</v>
      </c>
      <c r="J152" s="183">
        <v>128.33333333333334</v>
      </c>
      <c r="K152" s="586">
        <v>140</v>
      </c>
    </row>
    <row r="153" spans="1:11" x14ac:dyDescent="0.25">
      <c r="A153" s="21" t="s">
        <v>826</v>
      </c>
      <c r="B153" s="13" t="s">
        <v>827</v>
      </c>
      <c r="C153" s="249">
        <v>18</v>
      </c>
      <c r="D153" s="4">
        <v>35</v>
      </c>
      <c r="E153" s="953">
        <v>26</v>
      </c>
      <c r="F153" s="954">
        <v>1</v>
      </c>
      <c r="G153" s="955">
        <v>24</v>
      </c>
      <c r="H153" s="956">
        <v>7</v>
      </c>
      <c r="I153" s="957">
        <v>1</v>
      </c>
      <c r="J153" s="183">
        <v>19.333333333333332</v>
      </c>
      <c r="K153" s="586">
        <v>10</v>
      </c>
    </row>
    <row r="154" spans="1:11" x14ac:dyDescent="0.25">
      <c r="A154" s="20" t="s">
        <v>828</v>
      </c>
      <c r="B154" s="11" t="s">
        <v>829</v>
      </c>
      <c r="C154" s="249">
        <v>150</v>
      </c>
      <c r="D154" s="4">
        <v>168</v>
      </c>
      <c r="E154" s="953">
        <v>160</v>
      </c>
      <c r="F154" s="954">
        <v>111</v>
      </c>
      <c r="G154" s="955">
        <v>130</v>
      </c>
      <c r="H154" s="956">
        <v>27</v>
      </c>
      <c r="I154" s="957">
        <v>106</v>
      </c>
      <c r="J154" s="183">
        <v>165.16666666666666</v>
      </c>
      <c r="K154" s="586">
        <v>170</v>
      </c>
    </row>
    <row r="155" spans="1:11" x14ac:dyDescent="0.25">
      <c r="A155" s="17" t="s">
        <v>46</v>
      </c>
      <c r="B155" s="11" t="s">
        <v>47</v>
      </c>
      <c r="C155" s="45">
        <v>41</v>
      </c>
      <c r="D155" s="45">
        <v>116</v>
      </c>
      <c r="E155" s="45">
        <v>126</v>
      </c>
      <c r="F155" s="45">
        <v>47</v>
      </c>
      <c r="G155" s="45">
        <v>26</v>
      </c>
      <c r="H155" s="45">
        <v>19</v>
      </c>
      <c r="I155" s="45">
        <v>57</v>
      </c>
      <c r="J155" s="959">
        <v>78.666666666666671</v>
      </c>
      <c r="K155" s="960">
        <v>78</v>
      </c>
    </row>
    <row r="156" spans="1:11" x14ac:dyDescent="0.25">
      <c r="A156" s="19" t="s">
        <v>830</v>
      </c>
      <c r="B156" s="11" t="s">
        <v>831</v>
      </c>
      <c r="C156" s="249">
        <v>154</v>
      </c>
      <c r="D156" s="4">
        <v>123</v>
      </c>
      <c r="E156" s="953">
        <v>123</v>
      </c>
      <c r="F156" s="954">
        <v>47</v>
      </c>
      <c r="G156" s="955">
        <v>131</v>
      </c>
      <c r="H156" s="956">
        <v>8</v>
      </c>
      <c r="I156" s="957">
        <v>93</v>
      </c>
      <c r="J156" s="183">
        <v>135.16666666666666</v>
      </c>
      <c r="K156" s="586">
        <v>146</v>
      </c>
    </row>
    <row r="157" spans="1:11" x14ac:dyDescent="0.25">
      <c r="A157" s="19" t="s">
        <v>832</v>
      </c>
      <c r="B157" s="13" t="s">
        <v>746</v>
      </c>
      <c r="C157" s="249">
        <v>124</v>
      </c>
      <c r="D157" s="4">
        <v>154</v>
      </c>
      <c r="E157" s="953">
        <v>151</v>
      </c>
      <c r="F157" s="954">
        <v>85</v>
      </c>
      <c r="G157" s="955">
        <v>64</v>
      </c>
      <c r="H157" s="956">
        <v>30</v>
      </c>
      <c r="I157" s="957">
        <v>115</v>
      </c>
      <c r="J157" s="183">
        <v>140</v>
      </c>
      <c r="K157" s="586">
        <v>156</v>
      </c>
    </row>
    <row r="158" spans="1:11" x14ac:dyDescent="0.25">
      <c r="A158" s="21" t="s">
        <v>940</v>
      </c>
      <c r="B158" s="13" t="s">
        <v>640</v>
      </c>
      <c r="C158" s="249">
        <v>10</v>
      </c>
      <c r="D158" s="4">
        <v>82</v>
      </c>
      <c r="E158" s="953">
        <v>81</v>
      </c>
      <c r="F158" s="954">
        <v>1</v>
      </c>
      <c r="G158" s="955">
        <v>27</v>
      </c>
      <c r="H158" s="956">
        <v>0</v>
      </c>
      <c r="I158" s="957">
        <v>1</v>
      </c>
      <c r="J158" s="183">
        <v>38.166666666666664</v>
      </c>
      <c r="K158" s="586">
        <v>28</v>
      </c>
    </row>
    <row r="159" spans="1:11" x14ac:dyDescent="0.25">
      <c r="A159" s="17" t="s">
        <v>833</v>
      </c>
      <c r="B159" s="11" t="s">
        <v>834</v>
      </c>
      <c r="C159" s="249">
        <v>88</v>
      </c>
      <c r="D159" s="4">
        <v>124</v>
      </c>
      <c r="E159" s="953">
        <v>139</v>
      </c>
      <c r="F159" s="954">
        <v>41</v>
      </c>
      <c r="G159" s="955">
        <v>42</v>
      </c>
      <c r="H159" s="956">
        <v>24</v>
      </c>
      <c r="I159" s="957">
        <v>52</v>
      </c>
      <c r="J159" s="183">
        <v>96.333333333333329</v>
      </c>
      <c r="K159" s="586">
        <v>102</v>
      </c>
    </row>
    <row r="160" spans="1:11" x14ac:dyDescent="0.25">
      <c r="A160" s="7" t="s">
        <v>48</v>
      </c>
      <c r="B160" s="12" t="s">
        <v>49</v>
      </c>
      <c r="C160" s="249">
        <v>154</v>
      </c>
      <c r="D160" s="4">
        <v>175</v>
      </c>
      <c r="E160" s="953">
        <v>175</v>
      </c>
      <c r="F160" s="954">
        <v>94</v>
      </c>
      <c r="G160" s="955">
        <v>110</v>
      </c>
      <c r="H160" s="956">
        <v>35</v>
      </c>
      <c r="I160" s="957">
        <v>112</v>
      </c>
      <c r="J160" s="183">
        <v>163.5</v>
      </c>
      <c r="K160" s="586">
        <v>169</v>
      </c>
    </row>
    <row r="161" spans="1:11" x14ac:dyDescent="0.25">
      <c r="A161" s="10" t="s">
        <v>835</v>
      </c>
      <c r="B161" s="13" t="s">
        <v>496</v>
      </c>
      <c r="C161" s="249">
        <v>33</v>
      </c>
      <c r="D161" s="4">
        <v>26</v>
      </c>
      <c r="E161" s="953">
        <v>25</v>
      </c>
      <c r="F161" s="954">
        <v>47</v>
      </c>
      <c r="G161" s="955">
        <v>51</v>
      </c>
      <c r="H161" s="956">
        <v>44</v>
      </c>
      <c r="I161" s="957">
        <v>22</v>
      </c>
      <c r="J161" s="183">
        <v>38.666666666666664</v>
      </c>
      <c r="K161" s="586">
        <v>29</v>
      </c>
    </row>
    <row r="162" spans="1:11" x14ac:dyDescent="0.25">
      <c r="A162" s="755" t="s">
        <v>835</v>
      </c>
      <c r="B162" s="11" t="s">
        <v>868</v>
      </c>
      <c r="C162" s="249">
        <v>157</v>
      </c>
      <c r="D162" s="4">
        <v>163</v>
      </c>
      <c r="E162" s="953">
        <v>154</v>
      </c>
      <c r="F162" s="954">
        <v>112</v>
      </c>
      <c r="G162" s="955">
        <v>116</v>
      </c>
      <c r="H162" s="956">
        <v>15</v>
      </c>
      <c r="I162" s="957">
        <v>124</v>
      </c>
      <c r="J162" s="183">
        <v>165.5</v>
      </c>
      <c r="K162" s="586">
        <v>171</v>
      </c>
    </row>
    <row r="163" spans="1:11" x14ac:dyDescent="0.25">
      <c r="A163" s="755" t="s">
        <v>941</v>
      </c>
      <c r="B163" s="13" t="s">
        <v>838</v>
      </c>
      <c r="C163" s="45">
        <v>8</v>
      </c>
      <c r="D163" s="45">
        <v>4</v>
      </c>
      <c r="E163" s="45">
        <v>1</v>
      </c>
      <c r="F163" s="45">
        <v>6</v>
      </c>
      <c r="G163" s="45">
        <v>6</v>
      </c>
      <c r="H163" s="45">
        <v>73</v>
      </c>
      <c r="I163" s="45">
        <v>9</v>
      </c>
      <c r="J163" s="959">
        <v>6</v>
      </c>
      <c r="K163" s="960">
        <v>2</v>
      </c>
    </row>
    <row r="164" spans="1:11" x14ac:dyDescent="0.25">
      <c r="A164" s="962" t="s">
        <v>841</v>
      </c>
      <c r="B164" s="13" t="s">
        <v>842</v>
      </c>
      <c r="C164" s="249">
        <v>10</v>
      </c>
      <c r="D164" s="4">
        <v>82</v>
      </c>
      <c r="E164" s="953">
        <v>81</v>
      </c>
      <c r="F164" s="954">
        <v>1</v>
      </c>
      <c r="G164" s="955">
        <v>1</v>
      </c>
      <c r="H164" s="956">
        <v>5</v>
      </c>
      <c r="I164" s="957">
        <v>1</v>
      </c>
      <c r="J164" s="183">
        <v>32.833333333333336</v>
      </c>
      <c r="K164" s="586">
        <v>22</v>
      </c>
    </row>
    <row r="165" spans="1:11" x14ac:dyDescent="0.25">
      <c r="A165" s="7" t="s">
        <v>843</v>
      </c>
      <c r="B165" s="11" t="s">
        <v>846</v>
      </c>
      <c r="C165" s="249">
        <v>76</v>
      </c>
      <c r="D165" s="4">
        <v>82</v>
      </c>
      <c r="E165" s="953">
        <v>81</v>
      </c>
      <c r="F165" s="954">
        <v>41</v>
      </c>
      <c r="G165" s="955">
        <v>45</v>
      </c>
      <c r="H165" s="956">
        <v>13</v>
      </c>
      <c r="I165" s="957">
        <v>48</v>
      </c>
      <c r="J165" s="183">
        <v>74</v>
      </c>
      <c r="K165" s="586">
        <v>74</v>
      </c>
    </row>
    <row r="166" spans="1:11" x14ac:dyDescent="0.25">
      <c r="A166" s="18" t="s">
        <v>843</v>
      </c>
      <c r="B166" s="11" t="s">
        <v>844</v>
      </c>
      <c r="C166" s="249">
        <v>125</v>
      </c>
      <c r="D166" s="4">
        <v>171</v>
      </c>
      <c r="E166" s="953">
        <v>169</v>
      </c>
      <c r="F166" s="954">
        <v>69</v>
      </c>
      <c r="G166" s="955">
        <v>95</v>
      </c>
      <c r="H166" s="956">
        <v>46</v>
      </c>
      <c r="I166" s="957">
        <v>88</v>
      </c>
      <c r="J166" s="183">
        <v>144.16666666666666</v>
      </c>
      <c r="K166" s="586">
        <v>160</v>
      </c>
    </row>
    <row r="167" spans="1:11" x14ac:dyDescent="0.25">
      <c r="A167" s="17" t="s">
        <v>942</v>
      </c>
      <c r="B167" s="13" t="s">
        <v>943</v>
      </c>
      <c r="C167" s="249">
        <v>61</v>
      </c>
      <c r="D167" s="4">
        <v>155</v>
      </c>
      <c r="E167" s="953">
        <v>160</v>
      </c>
      <c r="F167" s="954">
        <v>85</v>
      </c>
      <c r="G167" s="955">
        <v>105</v>
      </c>
      <c r="H167" s="956">
        <v>5</v>
      </c>
      <c r="I167" s="957">
        <v>113</v>
      </c>
      <c r="J167" s="183">
        <v>136</v>
      </c>
      <c r="K167" s="586">
        <v>149</v>
      </c>
    </row>
    <row r="168" spans="1:11" x14ac:dyDescent="0.25">
      <c r="A168" s="21" t="s">
        <v>847</v>
      </c>
      <c r="B168" s="13" t="s">
        <v>11</v>
      </c>
      <c r="C168" s="249">
        <v>5</v>
      </c>
      <c r="D168" s="4">
        <v>15</v>
      </c>
      <c r="E168" s="953">
        <v>5</v>
      </c>
      <c r="F168" s="954">
        <v>1</v>
      </c>
      <c r="G168" s="955">
        <v>13</v>
      </c>
      <c r="H168" s="956">
        <v>16</v>
      </c>
      <c r="I168" s="957">
        <v>1</v>
      </c>
      <c r="J168" s="183">
        <v>7.666666666666667</v>
      </c>
      <c r="K168" s="586">
        <v>4</v>
      </c>
    </row>
    <row r="169" spans="1:11" x14ac:dyDescent="0.25">
      <c r="A169" s="17" t="s">
        <v>848</v>
      </c>
      <c r="B169" s="13" t="s">
        <v>849</v>
      </c>
      <c r="C169" s="45">
        <v>46</v>
      </c>
      <c r="D169" s="45">
        <v>156</v>
      </c>
      <c r="E169" s="45">
        <v>166</v>
      </c>
      <c r="F169" s="45">
        <v>45</v>
      </c>
      <c r="G169" s="45">
        <v>58</v>
      </c>
      <c r="H169" s="45">
        <v>42</v>
      </c>
      <c r="I169" s="45">
        <v>79</v>
      </c>
      <c r="J169" s="959">
        <v>110</v>
      </c>
      <c r="K169" s="960">
        <v>116</v>
      </c>
    </row>
    <row r="170" spans="1:11" x14ac:dyDescent="0.25">
      <c r="A170" s="21" t="s">
        <v>851</v>
      </c>
      <c r="B170" s="13" t="s">
        <v>852</v>
      </c>
      <c r="C170" s="249">
        <v>6</v>
      </c>
      <c r="D170" s="4">
        <v>116</v>
      </c>
      <c r="E170" s="953">
        <v>129</v>
      </c>
      <c r="F170" s="954">
        <v>112</v>
      </c>
      <c r="G170" s="955">
        <v>8</v>
      </c>
      <c r="H170" s="956">
        <v>18</v>
      </c>
      <c r="I170" s="957">
        <v>124</v>
      </c>
      <c r="J170" s="183">
        <v>100.5</v>
      </c>
      <c r="K170" s="586">
        <v>108</v>
      </c>
    </row>
    <row r="171" spans="1:11" x14ac:dyDescent="0.25">
      <c r="A171" s="16" t="s">
        <v>851</v>
      </c>
      <c r="B171" s="13" t="s">
        <v>853</v>
      </c>
      <c r="C171" s="249">
        <v>62</v>
      </c>
      <c r="D171" s="4">
        <v>53</v>
      </c>
      <c r="E171" s="953">
        <v>52</v>
      </c>
      <c r="F171" s="954">
        <v>17</v>
      </c>
      <c r="G171" s="955">
        <v>27</v>
      </c>
      <c r="H171" s="956">
        <v>3</v>
      </c>
      <c r="I171" s="957">
        <v>23</v>
      </c>
      <c r="J171" s="183">
        <v>44.833333333333336</v>
      </c>
      <c r="K171" s="586">
        <v>37</v>
      </c>
    </row>
    <row r="172" spans="1:11" x14ac:dyDescent="0.25">
      <c r="A172" s="16" t="s">
        <v>855</v>
      </c>
      <c r="B172" s="13" t="s">
        <v>856</v>
      </c>
      <c r="C172" s="249">
        <v>118</v>
      </c>
      <c r="D172" s="4">
        <v>144</v>
      </c>
      <c r="E172" s="953">
        <v>141</v>
      </c>
      <c r="F172" s="954">
        <v>47</v>
      </c>
      <c r="G172" s="955">
        <v>86</v>
      </c>
      <c r="H172" s="956">
        <v>21</v>
      </c>
      <c r="I172" s="957">
        <v>98</v>
      </c>
      <c r="J172" s="183">
        <v>126</v>
      </c>
      <c r="K172" s="586">
        <v>139</v>
      </c>
    </row>
    <row r="173" spans="1:11" x14ac:dyDescent="0.25">
      <c r="A173" s="17" t="s">
        <v>859</v>
      </c>
      <c r="B173" s="11" t="s">
        <v>735</v>
      </c>
      <c r="C173" s="249">
        <v>55</v>
      </c>
      <c r="D173" s="4">
        <v>32</v>
      </c>
      <c r="E173" s="953">
        <v>34</v>
      </c>
      <c r="F173" s="954">
        <v>47</v>
      </c>
      <c r="G173" s="955">
        <v>105</v>
      </c>
      <c r="H173" s="956">
        <v>5</v>
      </c>
      <c r="I173" s="957">
        <v>57</v>
      </c>
      <c r="J173" s="183">
        <v>64.833333333333329</v>
      </c>
      <c r="K173" s="586">
        <v>64</v>
      </c>
    </row>
    <row r="174" spans="1:11" x14ac:dyDescent="0.25">
      <c r="A174" s="18" t="s">
        <v>860</v>
      </c>
      <c r="B174" s="11" t="s">
        <v>861</v>
      </c>
      <c r="C174" s="249">
        <v>35</v>
      </c>
      <c r="D174" s="4">
        <v>51</v>
      </c>
      <c r="E174" s="953">
        <v>41</v>
      </c>
      <c r="F174" s="954">
        <v>5</v>
      </c>
      <c r="G174" s="955">
        <v>22</v>
      </c>
      <c r="H174" s="956">
        <v>33</v>
      </c>
      <c r="I174" s="957">
        <v>23</v>
      </c>
      <c r="J174" s="183">
        <v>32.666666666666664</v>
      </c>
      <c r="K174" s="586">
        <v>21</v>
      </c>
    </row>
    <row r="175" spans="1:11" x14ac:dyDescent="0.25">
      <c r="A175" s="16" t="s">
        <v>857</v>
      </c>
      <c r="B175" s="13" t="s">
        <v>858</v>
      </c>
      <c r="C175" s="249">
        <v>167</v>
      </c>
      <c r="D175" s="4">
        <v>82</v>
      </c>
      <c r="E175" s="953">
        <v>81</v>
      </c>
      <c r="F175" s="954">
        <v>112</v>
      </c>
      <c r="G175" s="955">
        <v>157</v>
      </c>
      <c r="H175" s="956">
        <v>9</v>
      </c>
      <c r="I175" s="957">
        <v>1</v>
      </c>
      <c r="J175" s="183">
        <v>122.33333333333333</v>
      </c>
      <c r="K175" s="586">
        <v>131</v>
      </c>
    </row>
    <row r="176" spans="1:11" x14ac:dyDescent="0.25">
      <c r="A176" s="20" t="s">
        <v>423</v>
      </c>
      <c r="B176" s="6" t="s">
        <v>40</v>
      </c>
      <c r="C176" s="249">
        <v>115</v>
      </c>
      <c r="D176" s="4">
        <v>113</v>
      </c>
      <c r="E176" s="953">
        <v>114</v>
      </c>
      <c r="F176" s="954">
        <v>35</v>
      </c>
      <c r="G176" s="955">
        <v>56</v>
      </c>
      <c r="H176" s="956">
        <v>83</v>
      </c>
      <c r="I176" s="957">
        <v>43</v>
      </c>
      <c r="J176" s="183">
        <v>96</v>
      </c>
      <c r="K176" s="586">
        <v>101</v>
      </c>
    </row>
    <row r="177" spans="1:11" x14ac:dyDescent="0.25">
      <c r="A177" s="188" t="s">
        <v>423</v>
      </c>
      <c r="B177" s="11" t="s">
        <v>863</v>
      </c>
      <c r="C177" s="249">
        <v>173</v>
      </c>
      <c r="D177" s="4">
        <v>127</v>
      </c>
      <c r="E177" s="953">
        <v>118</v>
      </c>
      <c r="F177" s="954">
        <v>112</v>
      </c>
      <c r="G177" s="955">
        <v>116</v>
      </c>
      <c r="H177" s="956">
        <v>6</v>
      </c>
      <c r="I177" s="957">
        <v>124</v>
      </c>
      <c r="J177" s="183">
        <v>156.33333333333334</v>
      </c>
      <c r="K177" s="586">
        <v>165</v>
      </c>
    </row>
    <row r="178" spans="1:11" x14ac:dyDescent="0.25">
      <c r="A178" s="188" t="s">
        <v>864</v>
      </c>
      <c r="B178" s="11" t="s">
        <v>865</v>
      </c>
      <c r="C178" s="249">
        <v>177</v>
      </c>
      <c r="D178" s="4">
        <v>162</v>
      </c>
      <c r="E178" s="953">
        <v>132</v>
      </c>
      <c r="F178" s="954">
        <v>112</v>
      </c>
      <c r="G178" s="955">
        <v>157</v>
      </c>
      <c r="H178" s="956">
        <v>5</v>
      </c>
      <c r="I178" s="957">
        <v>124</v>
      </c>
      <c r="J178" s="183">
        <v>173.5</v>
      </c>
      <c r="K178" s="586">
        <v>176</v>
      </c>
    </row>
    <row r="179" spans="1:11" x14ac:dyDescent="0.25">
      <c r="A179" s="777" t="s">
        <v>391</v>
      </c>
      <c r="B179" s="13" t="s">
        <v>866</v>
      </c>
      <c r="C179" s="249">
        <v>26</v>
      </c>
      <c r="D179" s="4">
        <v>28</v>
      </c>
      <c r="E179" s="953">
        <v>18</v>
      </c>
      <c r="F179" s="954">
        <v>1</v>
      </c>
      <c r="G179" s="955">
        <v>68</v>
      </c>
      <c r="H179" s="956">
        <v>12</v>
      </c>
      <c r="I179" s="957">
        <v>1</v>
      </c>
      <c r="J179" s="183">
        <v>26.166666666666668</v>
      </c>
      <c r="K179" s="586">
        <v>16</v>
      </c>
    </row>
    <row r="180" spans="1:11" x14ac:dyDescent="0.25">
      <c r="A180" s="27" t="s">
        <v>869</v>
      </c>
      <c r="B180" s="13" t="s">
        <v>681</v>
      </c>
      <c r="C180" s="249">
        <v>159</v>
      </c>
      <c r="D180" s="4">
        <v>145</v>
      </c>
      <c r="E180" s="953">
        <v>136</v>
      </c>
      <c r="F180" s="954">
        <v>112</v>
      </c>
      <c r="G180" s="955">
        <v>157</v>
      </c>
      <c r="H180" s="956">
        <v>2</v>
      </c>
      <c r="I180" s="957">
        <v>124</v>
      </c>
      <c r="J180" s="183">
        <v>167</v>
      </c>
      <c r="K180" s="586">
        <v>172</v>
      </c>
    </row>
    <row r="181" spans="1:11" x14ac:dyDescent="0.25">
      <c r="A181" s="16" t="s">
        <v>870</v>
      </c>
      <c r="B181" s="13" t="s">
        <v>789</v>
      </c>
      <c r="C181" s="249">
        <v>118</v>
      </c>
      <c r="D181" s="4">
        <v>82</v>
      </c>
      <c r="E181" s="953">
        <v>81</v>
      </c>
      <c r="F181" s="954">
        <v>47</v>
      </c>
      <c r="G181" s="955">
        <v>15</v>
      </c>
      <c r="H181" s="956">
        <v>10</v>
      </c>
      <c r="I181" s="957">
        <v>57</v>
      </c>
      <c r="J181" s="183">
        <v>79.166666666666671</v>
      </c>
      <c r="K181" s="586">
        <v>79</v>
      </c>
    </row>
    <row r="182" spans="1:11" x14ac:dyDescent="0.25">
      <c r="A182" s="14" t="s">
        <v>871</v>
      </c>
      <c r="B182" s="13" t="s">
        <v>873</v>
      </c>
      <c r="C182" s="249">
        <v>105</v>
      </c>
      <c r="D182" s="4">
        <v>159</v>
      </c>
      <c r="E182" s="953">
        <v>156</v>
      </c>
      <c r="F182" s="954">
        <v>112</v>
      </c>
      <c r="G182" s="955">
        <v>145</v>
      </c>
      <c r="H182" s="956">
        <v>6</v>
      </c>
      <c r="I182" s="957">
        <v>124</v>
      </c>
      <c r="J182" s="183">
        <v>160.66666666666666</v>
      </c>
      <c r="K182" s="586">
        <v>168</v>
      </c>
    </row>
    <row r="183" spans="1:11" x14ac:dyDescent="0.25">
      <c r="A183" s="10" t="s">
        <v>871</v>
      </c>
      <c r="B183" s="11" t="s">
        <v>872</v>
      </c>
      <c r="C183" s="249">
        <v>50</v>
      </c>
      <c r="D183" s="4">
        <v>120</v>
      </c>
      <c r="E183" s="953">
        <v>133</v>
      </c>
      <c r="F183" s="954">
        <v>112</v>
      </c>
      <c r="G183" s="955">
        <v>8</v>
      </c>
      <c r="H183" s="956">
        <v>6</v>
      </c>
      <c r="I183" s="957">
        <v>124</v>
      </c>
      <c r="J183" s="183">
        <v>110</v>
      </c>
      <c r="K183" s="586">
        <v>116</v>
      </c>
    </row>
    <row r="184" spans="1:11" x14ac:dyDescent="0.25">
      <c r="A184" s="10" t="s">
        <v>877</v>
      </c>
      <c r="B184" s="13" t="s">
        <v>875</v>
      </c>
      <c r="C184" s="45">
        <v>69</v>
      </c>
      <c r="D184" s="45">
        <v>20</v>
      </c>
      <c r="E184" s="45">
        <v>29</v>
      </c>
      <c r="F184" s="45">
        <v>75</v>
      </c>
      <c r="G184" s="45">
        <v>91</v>
      </c>
      <c r="H184" s="45">
        <v>80</v>
      </c>
      <c r="I184" s="45">
        <v>38</v>
      </c>
      <c r="J184" s="959">
        <v>63.333333333333336</v>
      </c>
      <c r="K184" s="960">
        <v>60</v>
      </c>
    </row>
    <row r="187" spans="1:11" ht="15.75" thickBot="1" x14ac:dyDescent="0.3">
      <c r="A187" t="s">
        <v>911</v>
      </c>
    </row>
    <row r="188" spans="1:11" x14ac:dyDescent="0.25">
      <c r="A188" t="s">
        <v>912</v>
      </c>
      <c r="C188" s="926" t="s">
        <v>115</v>
      </c>
      <c r="D188" s="927" t="s">
        <v>913</v>
      </c>
      <c r="E188" s="928" t="s">
        <v>231</v>
      </c>
      <c r="F188" s="929" t="s">
        <v>914</v>
      </c>
      <c r="G188" s="930" t="s">
        <v>915</v>
      </c>
      <c r="H188" s="931" t="s">
        <v>895</v>
      </c>
      <c r="I188" s="932" t="s">
        <v>916</v>
      </c>
      <c r="J188" s="933" t="s">
        <v>917</v>
      </c>
      <c r="K188" s="934" t="s">
        <v>917</v>
      </c>
    </row>
    <row r="189" spans="1:11" x14ac:dyDescent="0.25">
      <c r="C189" s="935" t="s">
        <v>64</v>
      </c>
      <c r="D189" s="936" t="s">
        <v>231</v>
      </c>
      <c r="E189" s="937" t="s">
        <v>918</v>
      </c>
      <c r="F189" s="938" t="s">
        <v>919</v>
      </c>
      <c r="G189" s="939" t="s">
        <v>920</v>
      </c>
      <c r="H189" s="940" t="s">
        <v>221</v>
      </c>
      <c r="I189" s="941" t="s">
        <v>921</v>
      </c>
      <c r="J189" s="197" t="s">
        <v>922</v>
      </c>
      <c r="K189" s="113" t="s">
        <v>918</v>
      </c>
    </row>
    <row r="190" spans="1:11" x14ac:dyDescent="0.25">
      <c r="C190" s="935" t="s">
        <v>918</v>
      </c>
      <c r="D190" s="942" t="s">
        <v>923</v>
      </c>
      <c r="E190" s="937" t="s">
        <v>924</v>
      </c>
      <c r="F190" s="938" t="s">
        <v>925</v>
      </c>
      <c r="G190" s="939" t="s">
        <v>918</v>
      </c>
      <c r="H190" s="940" t="s">
        <v>926</v>
      </c>
      <c r="I190" s="941" t="s">
        <v>211</v>
      </c>
      <c r="J190" s="197" t="s">
        <v>927</v>
      </c>
      <c r="K190" s="113"/>
    </row>
    <row r="191" spans="1:11" x14ac:dyDescent="0.25">
      <c r="C191" s="943">
        <v>42602</v>
      </c>
      <c r="D191" s="942" t="s">
        <v>928</v>
      </c>
      <c r="E191" s="944">
        <v>42602</v>
      </c>
      <c r="F191" s="945">
        <v>42602</v>
      </c>
      <c r="G191" s="939" t="s">
        <v>929</v>
      </c>
      <c r="H191" s="940" t="s">
        <v>930</v>
      </c>
      <c r="I191" s="941" t="s">
        <v>918</v>
      </c>
      <c r="J191" s="197"/>
      <c r="K191" s="113"/>
    </row>
    <row r="192" spans="1:11" x14ac:dyDescent="0.25">
      <c r="A192" s="486" t="s">
        <v>931</v>
      </c>
      <c r="B192" s="487" t="s">
        <v>2</v>
      </c>
      <c r="C192" s="935" t="s">
        <v>924</v>
      </c>
      <c r="D192" s="946">
        <v>42602</v>
      </c>
      <c r="E192" s="947"/>
      <c r="F192" s="938" t="s">
        <v>924</v>
      </c>
      <c r="G192" s="948">
        <v>42602</v>
      </c>
      <c r="H192" s="949">
        <v>42014</v>
      </c>
      <c r="I192" s="950">
        <v>42602</v>
      </c>
      <c r="J192" s="951">
        <v>42602</v>
      </c>
      <c r="K192" s="952">
        <v>42602</v>
      </c>
    </row>
    <row r="193" spans="1:11" x14ac:dyDescent="0.25">
      <c r="A193" s="245" t="s">
        <v>3</v>
      </c>
      <c r="B193" s="6" t="s">
        <v>4</v>
      </c>
      <c r="C193" s="249">
        <v>50</v>
      </c>
      <c r="D193" s="4">
        <v>9</v>
      </c>
      <c r="E193" s="953">
        <v>10</v>
      </c>
      <c r="F193" s="954">
        <v>15</v>
      </c>
      <c r="G193" s="955">
        <v>74</v>
      </c>
      <c r="H193" s="956">
        <v>47</v>
      </c>
      <c r="I193" s="957">
        <v>57</v>
      </c>
      <c r="J193" s="183">
        <v>35.833333333333336</v>
      </c>
      <c r="K193" s="586">
        <v>26</v>
      </c>
    </row>
    <row r="194" spans="1:11" x14ac:dyDescent="0.25">
      <c r="A194" s="20" t="s">
        <v>6</v>
      </c>
      <c r="B194" s="13" t="s">
        <v>7</v>
      </c>
      <c r="C194" s="249">
        <v>117</v>
      </c>
      <c r="D194" s="4">
        <v>32</v>
      </c>
      <c r="E194" s="953">
        <v>53</v>
      </c>
      <c r="F194" s="954">
        <v>47</v>
      </c>
      <c r="G194" s="955">
        <v>97</v>
      </c>
      <c r="H194" s="956">
        <v>14</v>
      </c>
      <c r="I194" s="957">
        <v>2</v>
      </c>
      <c r="J194" s="183">
        <v>58</v>
      </c>
      <c r="K194" s="586">
        <v>52</v>
      </c>
    </row>
    <row r="195" spans="1:11" x14ac:dyDescent="0.25">
      <c r="A195" s="10" t="s">
        <v>12</v>
      </c>
      <c r="B195" s="13" t="s">
        <v>13</v>
      </c>
      <c r="C195" s="249">
        <v>62</v>
      </c>
      <c r="D195" s="4">
        <v>53</v>
      </c>
      <c r="E195" s="953">
        <v>51</v>
      </c>
      <c r="F195" s="954">
        <v>1</v>
      </c>
      <c r="G195" s="955">
        <v>105</v>
      </c>
      <c r="H195" s="956">
        <v>11</v>
      </c>
      <c r="I195" s="957">
        <v>1</v>
      </c>
      <c r="J195" s="183">
        <v>52.833333333333336</v>
      </c>
      <c r="K195" s="586">
        <v>47</v>
      </c>
    </row>
    <row r="196" spans="1:11" x14ac:dyDescent="0.25">
      <c r="A196" s="14" t="s">
        <v>14</v>
      </c>
      <c r="B196" s="13" t="s">
        <v>15</v>
      </c>
      <c r="C196" s="249">
        <v>109</v>
      </c>
      <c r="D196" s="4">
        <v>2</v>
      </c>
      <c r="E196" s="953">
        <v>45</v>
      </c>
      <c r="F196" s="954">
        <v>1</v>
      </c>
      <c r="G196" s="955">
        <v>53</v>
      </c>
      <c r="H196" s="956">
        <v>12</v>
      </c>
      <c r="I196" s="957">
        <v>1</v>
      </c>
      <c r="J196" s="183">
        <v>40.333333333333336</v>
      </c>
      <c r="K196" s="586">
        <v>31</v>
      </c>
    </row>
    <row r="197" spans="1:11" x14ac:dyDescent="0.25">
      <c r="A197" s="10" t="s">
        <v>232</v>
      </c>
      <c r="B197" s="13" t="s">
        <v>11</v>
      </c>
      <c r="C197" s="45">
        <v>94</v>
      </c>
      <c r="D197" s="45">
        <v>3</v>
      </c>
      <c r="E197" s="45">
        <v>19</v>
      </c>
      <c r="F197" s="45">
        <v>27</v>
      </c>
      <c r="G197" s="45">
        <v>88</v>
      </c>
      <c r="H197" s="45">
        <v>105</v>
      </c>
      <c r="I197" s="45">
        <v>50</v>
      </c>
      <c r="J197" s="959">
        <v>54.5</v>
      </c>
      <c r="K197" s="960">
        <v>49</v>
      </c>
    </row>
    <row r="198" spans="1:11" x14ac:dyDescent="0.25">
      <c r="A198" s="16" t="s">
        <v>232</v>
      </c>
      <c r="B198" s="11" t="s">
        <v>17</v>
      </c>
      <c r="C198" s="249">
        <v>153</v>
      </c>
      <c r="D198" s="4">
        <v>165</v>
      </c>
      <c r="E198" s="953">
        <v>159</v>
      </c>
      <c r="F198" s="954">
        <v>78</v>
      </c>
      <c r="G198" s="955">
        <v>104</v>
      </c>
      <c r="H198" s="956">
        <v>37</v>
      </c>
      <c r="I198" s="957">
        <v>109</v>
      </c>
      <c r="J198" s="183">
        <v>154.16666666666666</v>
      </c>
      <c r="K198" s="586">
        <v>164</v>
      </c>
    </row>
    <row r="199" spans="1:11" x14ac:dyDescent="0.25">
      <c r="A199" s="20" t="s">
        <v>18</v>
      </c>
      <c r="B199" s="13" t="s">
        <v>19</v>
      </c>
      <c r="C199" s="45">
        <v>28</v>
      </c>
      <c r="D199" s="45">
        <v>27</v>
      </c>
      <c r="E199" s="45">
        <v>16</v>
      </c>
      <c r="F199" s="45">
        <v>71</v>
      </c>
      <c r="G199" s="45">
        <v>70</v>
      </c>
      <c r="H199" s="45">
        <v>111</v>
      </c>
      <c r="I199" s="45">
        <v>56</v>
      </c>
      <c r="J199" s="959">
        <v>53.166666666666664</v>
      </c>
      <c r="K199" s="960">
        <v>48</v>
      </c>
    </row>
    <row r="200" spans="1:11" x14ac:dyDescent="0.25">
      <c r="A200" s="10" t="s">
        <v>21</v>
      </c>
      <c r="B200" s="13" t="s">
        <v>22</v>
      </c>
      <c r="C200" s="45">
        <v>129</v>
      </c>
      <c r="D200" s="45">
        <v>67</v>
      </c>
      <c r="E200" s="45">
        <v>64</v>
      </c>
      <c r="F200" s="45">
        <v>41</v>
      </c>
      <c r="G200" s="45">
        <v>97</v>
      </c>
      <c r="H200" s="45">
        <v>105</v>
      </c>
      <c r="I200" s="45">
        <v>76</v>
      </c>
      <c r="J200" s="959">
        <v>95.5</v>
      </c>
      <c r="K200" s="960">
        <v>100</v>
      </c>
    </row>
    <row r="201" spans="1:11" x14ac:dyDescent="0.25">
      <c r="A201" s="10" t="s">
        <v>23</v>
      </c>
      <c r="B201" s="13" t="s">
        <v>24</v>
      </c>
      <c r="C201" s="45">
        <v>90</v>
      </c>
      <c r="D201" s="45">
        <v>16</v>
      </c>
      <c r="E201" s="45">
        <v>8</v>
      </c>
      <c r="F201" s="45">
        <v>75</v>
      </c>
      <c r="G201" s="45">
        <v>76</v>
      </c>
      <c r="H201" s="45">
        <v>106</v>
      </c>
      <c r="I201" s="45">
        <v>75</v>
      </c>
      <c r="J201" s="959">
        <v>70</v>
      </c>
      <c r="K201" s="960">
        <v>69</v>
      </c>
    </row>
    <row r="202" spans="1:11" x14ac:dyDescent="0.25">
      <c r="A202" s="20" t="s">
        <v>27</v>
      </c>
      <c r="B202" s="13" t="s">
        <v>461</v>
      </c>
      <c r="C202" s="249">
        <v>17</v>
      </c>
      <c r="D202" s="4">
        <v>5</v>
      </c>
      <c r="E202" s="953">
        <v>3</v>
      </c>
      <c r="F202" s="954">
        <v>1</v>
      </c>
      <c r="G202" s="955">
        <v>19</v>
      </c>
      <c r="H202" s="956">
        <v>21</v>
      </c>
      <c r="I202" s="957">
        <v>3</v>
      </c>
      <c r="J202" s="183">
        <v>8.6666666666666661</v>
      </c>
      <c r="K202" s="586">
        <v>5</v>
      </c>
    </row>
    <row r="203" spans="1:11" x14ac:dyDescent="0.25">
      <c r="A203" s="20" t="s">
        <v>700</v>
      </c>
      <c r="B203" s="13" t="s">
        <v>26</v>
      </c>
      <c r="C203" s="249">
        <v>143</v>
      </c>
      <c r="D203" s="4">
        <v>77</v>
      </c>
      <c r="E203" s="953">
        <v>78</v>
      </c>
      <c r="F203" s="954">
        <v>112</v>
      </c>
      <c r="G203" s="955">
        <v>152</v>
      </c>
      <c r="H203" s="956">
        <v>9</v>
      </c>
      <c r="I203" s="957">
        <v>33</v>
      </c>
      <c r="J203" s="183">
        <v>121.16666666666667</v>
      </c>
      <c r="K203" s="586">
        <v>129</v>
      </c>
    </row>
    <row r="204" spans="1:11" x14ac:dyDescent="0.25">
      <c r="A204" s="7" t="s">
        <v>466</v>
      </c>
      <c r="B204" s="13" t="s">
        <v>30</v>
      </c>
      <c r="C204" s="45">
        <v>31</v>
      </c>
      <c r="D204" s="45">
        <v>52</v>
      </c>
      <c r="E204" s="45">
        <v>43</v>
      </c>
      <c r="F204" s="45">
        <v>34</v>
      </c>
      <c r="G204" s="45">
        <v>54</v>
      </c>
      <c r="H204" s="45">
        <v>81</v>
      </c>
      <c r="I204" s="45">
        <v>37</v>
      </c>
      <c r="J204" s="959">
        <v>48.166666666666664</v>
      </c>
      <c r="K204" s="960">
        <v>41</v>
      </c>
    </row>
    <row r="205" spans="1:11" x14ac:dyDescent="0.25">
      <c r="A205" s="19" t="s">
        <v>32</v>
      </c>
      <c r="B205" s="11" t="s">
        <v>253</v>
      </c>
      <c r="C205" s="249">
        <v>170</v>
      </c>
      <c r="D205" s="4">
        <v>134</v>
      </c>
      <c r="E205" s="953">
        <v>120</v>
      </c>
      <c r="F205" s="954">
        <v>104</v>
      </c>
      <c r="G205" s="955">
        <v>143</v>
      </c>
      <c r="H205" s="956">
        <v>17</v>
      </c>
      <c r="I205" s="957">
        <v>119</v>
      </c>
      <c r="J205" s="183">
        <v>160.16666666666666</v>
      </c>
      <c r="K205" s="586">
        <v>167</v>
      </c>
    </row>
    <row r="206" spans="1:11" x14ac:dyDescent="0.25">
      <c r="A206" s="27" t="s">
        <v>34</v>
      </c>
      <c r="B206" s="13" t="s">
        <v>35</v>
      </c>
      <c r="C206" s="249">
        <v>171</v>
      </c>
      <c r="D206" s="4">
        <v>127</v>
      </c>
      <c r="E206" s="953">
        <v>118</v>
      </c>
      <c r="F206" s="954">
        <v>47</v>
      </c>
      <c r="G206" s="955">
        <v>136</v>
      </c>
      <c r="H206" s="956">
        <v>15</v>
      </c>
      <c r="I206" s="957">
        <v>57</v>
      </c>
      <c r="J206" s="183">
        <v>133.16666666666666</v>
      </c>
      <c r="K206" s="586">
        <v>143</v>
      </c>
    </row>
    <row r="207" spans="1:11" x14ac:dyDescent="0.25">
      <c r="A207" s="789" t="s">
        <v>41</v>
      </c>
      <c r="B207" s="13" t="s">
        <v>42</v>
      </c>
      <c r="C207" s="249">
        <v>138</v>
      </c>
      <c r="D207" s="4">
        <v>133</v>
      </c>
      <c r="E207" s="953">
        <v>138</v>
      </c>
      <c r="F207" s="954">
        <v>98</v>
      </c>
      <c r="G207" s="955">
        <v>42</v>
      </c>
      <c r="H207" s="956">
        <v>16</v>
      </c>
      <c r="I207" s="957">
        <v>106</v>
      </c>
      <c r="J207" s="183">
        <v>134.5</v>
      </c>
      <c r="K207" s="586">
        <v>145</v>
      </c>
    </row>
    <row r="208" spans="1:11" x14ac:dyDescent="0.25">
      <c r="A208" s="20" t="s">
        <v>390</v>
      </c>
      <c r="B208" s="13" t="s">
        <v>20</v>
      </c>
      <c r="C208" s="249">
        <v>134</v>
      </c>
      <c r="D208" s="4">
        <v>39</v>
      </c>
      <c r="E208" s="953">
        <v>56</v>
      </c>
      <c r="F208" s="954">
        <v>112</v>
      </c>
      <c r="G208" s="955">
        <v>72</v>
      </c>
      <c r="H208" s="956">
        <v>21</v>
      </c>
      <c r="I208" s="957">
        <v>124</v>
      </c>
      <c r="J208" s="183">
        <v>110.83333333333333</v>
      </c>
      <c r="K208" s="586">
        <v>120</v>
      </c>
    </row>
    <row r="209" spans="1:11" x14ac:dyDescent="0.25">
      <c r="A209" s="16" t="s">
        <v>820</v>
      </c>
      <c r="B209" s="13" t="s">
        <v>821</v>
      </c>
      <c r="C209" s="249">
        <v>96</v>
      </c>
      <c r="D209" s="4">
        <v>71</v>
      </c>
      <c r="E209" s="953">
        <v>68</v>
      </c>
      <c r="F209" s="954">
        <v>11</v>
      </c>
      <c r="G209" s="955">
        <v>57</v>
      </c>
      <c r="H209" s="956">
        <v>26</v>
      </c>
      <c r="I209" s="957">
        <v>18</v>
      </c>
      <c r="J209" s="183">
        <v>63</v>
      </c>
      <c r="K209" s="586">
        <v>59</v>
      </c>
    </row>
    <row r="210" spans="1:11" x14ac:dyDescent="0.25">
      <c r="A210" s="19" t="s">
        <v>44</v>
      </c>
      <c r="B210" s="13" t="s">
        <v>45</v>
      </c>
      <c r="C210" s="249">
        <v>86</v>
      </c>
      <c r="D210" s="4">
        <v>68</v>
      </c>
      <c r="E210" s="953">
        <v>44</v>
      </c>
      <c r="F210" s="954">
        <v>2</v>
      </c>
      <c r="G210" s="955">
        <v>18</v>
      </c>
      <c r="H210" s="956">
        <v>17</v>
      </c>
      <c r="I210" s="957">
        <v>13</v>
      </c>
      <c r="J210" s="183">
        <v>43.5</v>
      </c>
      <c r="K210" s="586">
        <v>34</v>
      </c>
    </row>
    <row r="211" spans="1:11" x14ac:dyDescent="0.25">
      <c r="A211" s="17" t="s">
        <v>46</v>
      </c>
      <c r="B211" s="11" t="s">
        <v>47</v>
      </c>
      <c r="C211" s="45">
        <v>41</v>
      </c>
      <c r="D211" s="45">
        <v>116</v>
      </c>
      <c r="E211" s="45">
        <v>126</v>
      </c>
      <c r="F211" s="45">
        <v>47</v>
      </c>
      <c r="G211" s="45">
        <v>26</v>
      </c>
      <c r="H211" s="45">
        <v>19</v>
      </c>
      <c r="I211" s="45">
        <v>57</v>
      </c>
      <c r="J211" s="959">
        <v>78.666666666666671</v>
      </c>
      <c r="K211" s="960">
        <v>78</v>
      </c>
    </row>
    <row r="212" spans="1:11" x14ac:dyDescent="0.25">
      <c r="A212" s="7" t="s">
        <v>48</v>
      </c>
      <c r="B212" s="12" t="s">
        <v>49</v>
      </c>
      <c r="C212" s="249">
        <v>154</v>
      </c>
      <c r="D212" s="4">
        <v>175</v>
      </c>
      <c r="E212" s="953">
        <v>175</v>
      </c>
      <c r="F212" s="954">
        <v>94</v>
      </c>
      <c r="G212" s="955">
        <v>110</v>
      </c>
      <c r="H212" s="956">
        <v>35</v>
      </c>
      <c r="I212" s="957">
        <v>112</v>
      </c>
      <c r="J212" s="183">
        <v>163.5</v>
      </c>
      <c r="K212" s="586">
        <v>169</v>
      </c>
    </row>
    <row r="213" spans="1:11" x14ac:dyDescent="0.25">
      <c r="A213" s="20" t="s">
        <v>423</v>
      </c>
      <c r="B213" s="6" t="s">
        <v>40</v>
      </c>
      <c r="C213" s="249">
        <v>115</v>
      </c>
      <c r="D213" s="4">
        <v>113</v>
      </c>
      <c r="E213" s="953">
        <v>114</v>
      </c>
      <c r="F213" s="954">
        <v>35</v>
      </c>
      <c r="G213" s="955">
        <v>56</v>
      </c>
      <c r="H213" s="956">
        <v>83</v>
      </c>
      <c r="I213" s="957">
        <v>43</v>
      </c>
      <c r="J213" s="183">
        <v>96</v>
      </c>
      <c r="K213" s="586">
        <v>101</v>
      </c>
    </row>
    <row r="216" spans="1:11" ht="15.75" thickBot="1" x14ac:dyDescent="0.3">
      <c r="A216" t="s">
        <v>911</v>
      </c>
    </row>
    <row r="217" spans="1:11" x14ac:dyDescent="0.25">
      <c r="A217" t="s">
        <v>912</v>
      </c>
      <c r="C217" s="926" t="s">
        <v>115</v>
      </c>
      <c r="D217" s="927" t="s">
        <v>913</v>
      </c>
      <c r="E217" s="928" t="s">
        <v>231</v>
      </c>
      <c r="F217" s="929" t="s">
        <v>914</v>
      </c>
      <c r="G217" s="930" t="s">
        <v>915</v>
      </c>
      <c r="H217" s="931" t="s">
        <v>895</v>
      </c>
      <c r="I217" s="932" t="s">
        <v>916</v>
      </c>
      <c r="J217" s="933" t="s">
        <v>917</v>
      </c>
      <c r="K217" s="934" t="s">
        <v>917</v>
      </c>
    </row>
    <row r="218" spans="1:11" x14ac:dyDescent="0.25">
      <c r="C218" s="935" t="s">
        <v>64</v>
      </c>
      <c r="D218" s="936" t="s">
        <v>231</v>
      </c>
      <c r="E218" s="937" t="s">
        <v>918</v>
      </c>
      <c r="F218" s="938" t="s">
        <v>919</v>
      </c>
      <c r="G218" s="939" t="s">
        <v>920</v>
      </c>
      <c r="H218" s="940" t="s">
        <v>221</v>
      </c>
      <c r="I218" s="941" t="s">
        <v>921</v>
      </c>
      <c r="J218" s="197" t="s">
        <v>922</v>
      </c>
      <c r="K218" s="113" t="s">
        <v>918</v>
      </c>
    </row>
    <row r="219" spans="1:11" x14ac:dyDescent="0.25">
      <c r="C219" s="935" t="s">
        <v>918</v>
      </c>
      <c r="D219" s="942" t="s">
        <v>923</v>
      </c>
      <c r="E219" s="937" t="s">
        <v>924</v>
      </c>
      <c r="F219" s="938" t="s">
        <v>925</v>
      </c>
      <c r="G219" s="939" t="s">
        <v>918</v>
      </c>
      <c r="H219" s="940" t="s">
        <v>926</v>
      </c>
      <c r="I219" s="941" t="s">
        <v>211</v>
      </c>
      <c r="J219" s="197" t="s">
        <v>927</v>
      </c>
      <c r="K219" s="113"/>
    </row>
    <row r="220" spans="1:11" x14ac:dyDescent="0.25">
      <c r="C220" s="943">
        <v>42602</v>
      </c>
      <c r="D220" s="942" t="s">
        <v>928</v>
      </c>
      <c r="E220" s="944">
        <v>42602</v>
      </c>
      <c r="F220" s="945">
        <v>42602</v>
      </c>
      <c r="G220" s="939" t="s">
        <v>929</v>
      </c>
      <c r="H220" s="940" t="s">
        <v>930</v>
      </c>
      <c r="I220" s="941" t="s">
        <v>918</v>
      </c>
      <c r="J220" s="197"/>
      <c r="K220" s="113"/>
    </row>
    <row r="221" spans="1:11" x14ac:dyDescent="0.25">
      <c r="A221" s="486" t="s">
        <v>931</v>
      </c>
      <c r="B221" s="487" t="s">
        <v>2</v>
      </c>
      <c r="C221" s="935" t="s">
        <v>924</v>
      </c>
      <c r="D221" s="946">
        <v>42602</v>
      </c>
      <c r="E221" s="947"/>
      <c r="F221" s="938" t="s">
        <v>924</v>
      </c>
      <c r="G221" s="948">
        <v>42602</v>
      </c>
      <c r="H221" s="949">
        <v>42014</v>
      </c>
      <c r="I221" s="950">
        <v>42602</v>
      </c>
      <c r="J221" s="951">
        <v>42602</v>
      </c>
      <c r="K221" s="952">
        <v>42602</v>
      </c>
    </row>
    <row r="222" spans="1:11" x14ac:dyDescent="0.25">
      <c r="A222" s="14" t="s">
        <v>14</v>
      </c>
      <c r="B222" s="13" t="s">
        <v>15</v>
      </c>
      <c r="C222" s="249">
        <v>109</v>
      </c>
      <c r="D222" s="4">
        <v>2</v>
      </c>
      <c r="E222" s="953">
        <v>45</v>
      </c>
      <c r="F222" s="954">
        <v>1</v>
      </c>
      <c r="G222" s="955">
        <v>53</v>
      </c>
      <c r="H222" s="956">
        <v>12</v>
      </c>
      <c r="I222" s="957">
        <v>1</v>
      </c>
      <c r="J222" s="183">
        <v>40.333333333333336</v>
      </c>
      <c r="K222" s="586">
        <v>31</v>
      </c>
    </row>
    <row r="223" spans="1:11" x14ac:dyDescent="0.25">
      <c r="A223" s="789" t="s">
        <v>41</v>
      </c>
      <c r="B223" s="13" t="s">
        <v>42</v>
      </c>
      <c r="C223" s="249">
        <v>138</v>
      </c>
      <c r="D223" s="4">
        <v>133</v>
      </c>
      <c r="E223" s="953">
        <v>138</v>
      </c>
      <c r="F223" s="954">
        <v>98</v>
      </c>
      <c r="G223" s="955">
        <v>42</v>
      </c>
      <c r="H223" s="956">
        <v>16</v>
      </c>
      <c r="I223" s="957">
        <v>106</v>
      </c>
      <c r="J223" s="183">
        <v>134.5</v>
      </c>
      <c r="K223" s="586">
        <v>145</v>
      </c>
    </row>
    <row r="224" spans="1:11" x14ac:dyDescent="0.25">
      <c r="A224" s="16" t="s">
        <v>232</v>
      </c>
      <c r="B224" s="11" t="s">
        <v>17</v>
      </c>
      <c r="C224" s="249">
        <v>153</v>
      </c>
      <c r="D224" s="4">
        <v>165</v>
      </c>
      <c r="E224" s="953">
        <v>159</v>
      </c>
      <c r="F224" s="954">
        <v>78</v>
      </c>
      <c r="G224" s="955">
        <v>104</v>
      </c>
      <c r="H224" s="956">
        <v>37</v>
      </c>
      <c r="I224" s="957">
        <v>109</v>
      </c>
      <c r="J224" s="183">
        <v>154.16666666666666</v>
      </c>
      <c r="K224" s="586">
        <v>164</v>
      </c>
    </row>
    <row r="225" spans="1:11" x14ac:dyDescent="0.25">
      <c r="A225" s="19" t="s">
        <v>32</v>
      </c>
      <c r="B225" s="11" t="s">
        <v>253</v>
      </c>
      <c r="C225" s="249">
        <v>170</v>
      </c>
      <c r="D225" s="4">
        <v>134</v>
      </c>
      <c r="E225" s="953">
        <v>120</v>
      </c>
      <c r="F225" s="954">
        <v>104</v>
      </c>
      <c r="G225" s="955">
        <v>143</v>
      </c>
      <c r="H225" s="956">
        <v>17</v>
      </c>
      <c r="I225" s="957">
        <v>119</v>
      </c>
      <c r="J225" s="183">
        <v>160.16666666666666</v>
      </c>
      <c r="K225" s="586">
        <v>167</v>
      </c>
    </row>
    <row r="226" spans="1:11" x14ac:dyDescent="0.25">
      <c r="A226" s="27" t="s">
        <v>34</v>
      </c>
      <c r="B226" s="13" t="s">
        <v>35</v>
      </c>
      <c r="C226" s="249">
        <v>171</v>
      </c>
      <c r="D226" s="4">
        <v>127</v>
      </c>
      <c r="E226" s="953">
        <v>118</v>
      </c>
      <c r="F226" s="954">
        <v>47</v>
      </c>
      <c r="G226" s="955">
        <v>136</v>
      </c>
      <c r="H226" s="956">
        <v>15</v>
      </c>
      <c r="I226" s="957">
        <v>57</v>
      </c>
      <c r="J226" s="183">
        <v>133.16666666666666</v>
      </c>
      <c r="K226" s="586">
        <v>143</v>
      </c>
    </row>
    <row r="229" spans="1:11" ht="15.75" thickBot="1" x14ac:dyDescent="0.3">
      <c r="A229" t="s">
        <v>911</v>
      </c>
    </row>
    <row r="230" spans="1:11" x14ac:dyDescent="0.25">
      <c r="A230" t="s">
        <v>912</v>
      </c>
      <c r="C230" s="926" t="s">
        <v>115</v>
      </c>
      <c r="D230" s="927" t="s">
        <v>913</v>
      </c>
      <c r="E230" s="928" t="s">
        <v>231</v>
      </c>
      <c r="F230" s="929" t="s">
        <v>914</v>
      </c>
      <c r="G230" s="930" t="s">
        <v>915</v>
      </c>
      <c r="H230" s="931" t="s">
        <v>895</v>
      </c>
      <c r="I230" s="932" t="s">
        <v>916</v>
      </c>
      <c r="J230" s="933" t="s">
        <v>917</v>
      </c>
      <c r="K230" s="934" t="s">
        <v>917</v>
      </c>
    </row>
    <row r="231" spans="1:11" x14ac:dyDescent="0.25">
      <c r="C231" s="935" t="s">
        <v>64</v>
      </c>
      <c r="D231" s="936" t="s">
        <v>231</v>
      </c>
      <c r="E231" s="937" t="s">
        <v>918</v>
      </c>
      <c r="F231" s="938" t="s">
        <v>919</v>
      </c>
      <c r="G231" s="939" t="s">
        <v>920</v>
      </c>
      <c r="H231" s="940" t="s">
        <v>221</v>
      </c>
      <c r="I231" s="941" t="s">
        <v>921</v>
      </c>
      <c r="J231" s="197" t="s">
        <v>922</v>
      </c>
      <c r="K231" s="113" t="s">
        <v>918</v>
      </c>
    </row>
    <row r="232" spans="1:11" x14ac:dyDescent="0.25">
      <c r="C232" s="935" t="s">
        <v>918</v>
      </c>
      <c r="D232" s="942" t="s">
        <v>923</v>
      </c>
      <c r="E232" s="937" t="s">
        <v>924</v>
      </c>
      <c r="F232" s="938" t="s">
        <v>925</v>
      </c>
      <c r="G232" s="939" t="s">
        <v>918</v>
      </c>
      <c r="H232" s="940" t="s">
        <v>926</v>
      </c>
      <c r="I232" s="941" t="s">
        <v>211</v>
      </c>
      <c r="J232" s="197" t="s">
        <v>927</v>
      </c>
      <c r="K232" s="113"/>
    </row>
    <row r="233" spans="1:11" x14ac:dyDescent="0.25">
      <c r="C233" s="943">
        <v>42602</v>
      </c>
      <c r="D233" s="942" t="s">
        <v>928</v>
      </c>
      <c r="E233" s="944">
        <v>42602</v>
      </c>
      <c r="F233" s="945">
        <v>42602</v>
      </c>
      <c r="G233" s="939" t="s">
        <v>929</v>
      </c>
      <c r="H233" s="940" t="s">
        <v>930</v>
      </c>
      <c r="I233" s="941" t="s">
        <v>918</v>
      </c>
      <c r="J233" s="197"/>
      <c r="K233" s="113"/>
    </row>
    <row r="234" spans="1:11" x14ac:dyDescent="0.25">
      <c r="A234" s="486" t="s">
        <v>931</v>
      </c>
      <c r="B234" s="487" t="s">
        <v>2</v>
      </c>
      <c r="C234" s="935" t="s">
        <v>924</v>
      </c>
      <c r="D234" s="946">
        <v>42602</v>
      </c>
      <c r="E234" s="947"/>
      <c r="F234" s="938" t="s">
        <v>924</v>
      </c>
      <c r="G234" s="948">
        <v>42602</v>
      </c>
      <c r="H234" s="949">
        <v>42014</v>
      </c>
      <c r="I234" s="950">
        <v>42602</v>
      </c>
      <c r="J234" s="951">
        <v>42602</v>
      </c>
      <c r="K234" s="952">
        <v>42602</v>
      </c>
    </row>
    <row r="235" spans="1:11" x14ac:dyDescent="0.25">
      <c r="A235" s="245" t="s">
        <v>3</v>
      </c>
      <c r="B235" s="6" t="s">
        <v>4</v>
      </c>
      <c r="C235" s="249">
        <v>50</v>
      </c>
      <c r="D235" s="4">
        <v>9</v>
      </c>
      <c r="E235" s="953">
        <v>10</v>
      </c>
      <c r="F235" s="954">
        <v>15</v>
      </c>
      <c r="G235" s="955">
        <v>74</v>
      </c>
      <c r="H235" s="956">
        <v>47</v>
      </c>
      <c r="I235" s="957">
        <v>57</v>
      </c>
      <c r="J235" s="183">
        <v>35.833333333333336</v>
      </c>
      <c r="K235" s="586">
        <v>26</v>
      </c>
    </row>
    <row r="236" spans="1:11" x14ac:dyDescent="0.25">
      <c r="A236" s="20" t="s">
        <v>6</v>
      </c>
      <c r="B236" s="13" t="s">
        <v>7</v>
      </c>
      <c r="C236" s="249">
        <v>117</v>
      </c>
      <c r="D236" s="4">
        <v>32</v>
      </c>
      <c r="E236" s="953">
        <v>53</v>
      </c>
      <c r="F236" s="954">
        <v>47</v>
      </c>
      <c r="G236" s="955">
        <v>97</v>
      </c>
      <c r="H236" s="956">
        <v>14</v>
      </c>
      <c r="I236" s="957">
        <v>2</v>
      </c>
      <c r="J236" s="183">
        <v>58</v>
      </c>
      <c r="K236" s="586">
        <v>52</v>
      </c>
    </row>
    <row r="237" spans="1:11" x14ac:dyDescent="0.25">
      <c r="A237" s="10" t="s">
        <v>232</v>
      </c>
      <c r="B237" s="13" t="s">
        <v>11</v>
      </c>
      <c r="C237" s="45">
        <v>94</v>
      </c>
      <c r="D237" s="45">
        <v>3</v>
      </c>
      <c r="E237" s="45">
        <v>19</v>
      </c>
      <c r="F237" s="45">
        <v>27</v>
      </c>
      <c r="G237" s="45">
        <v>88</v>
      </c>
      <c r="H237" s="45">
        <v>105</v>
      </c>
      <c r="I237" s="45">
        <v>50</v>
      </c>
      <c r="J237" s="959">
        <v>54.5</v>
      </c>
      <c r="K237" s="960">
        <v>49</v>
      </c>
    </row>
    <row r="238" spans="1:11" x14ac:dyDescent="0.25">
      <c r="A238" s="10" t="s">
        <v>21</v>
      </c>
      <c r="B238" s="13" t="s">
        <v>22</v>
      </c>
      <c r="C238" s="45">
        <v>129</v>
      </c>
      <c r="D238" s="45">
        <v>67</v>
      </c>
      <c r="E238" s="45">
        <v>64</v>
      </c>
      <c r="F238" s="45">
        <v>41</v>
      </c>
      <c r="G238" s="45">
        <v>97</v>
      </c>
      <c r="H238" s="45">
        <v>105</v>
      </c>
      <c r="I238" s="45">
        <v>76</v>
      </c>
      <c r="J238" s="959">
        <v>95.5</v>
      </c>
      <c r="K238" s="960">
        <v>100</v>
      </c>
    </row>
    <row r="239" spans="1:11" x14ac:dyDescent="0.25">
      <c r="A239" s="10" t="s">
        <v>23</v>
      </c>
      <c r="B239" s="13" t="s">
        <v>24</v>
      </c>
      <c r="C239" s="45">
        <v>90</v>
      </c>
      <c r="D239" s="45">
        <v>16</v>
      </c>
      <c r="E239" s="45">
        <v>8</v>
      </c>
      <c r="F239" s="45">
        <v>75</v>
      </c>
      <c r="G239" s="45">
        <v>76</v>
      </c>
      <c r="H239" s="45">
        <v>106</v>
      </c>
      <c r="I239" s="45">
        <v>75</v>
      </c>
      <c r="J239" s="959">
        <v>70</v>
      </c>
      <c r="K239" s="960">
        <v>69</v>
      </c>
    </row>
    <row r="240" spans="1:11" x14ac:dyDescent="0.25">
      <c r="A240" s="20" t="s">
        <v>700</v>
      </c>
      <c r="B240" s="13" t="s">
        <v>26</v>
      </c>
      <c r="C240" s="249">
        <v>143</v>
      </c>
      <c r="D240" s="4">
        <v>77</v>
      </c>
      <c r="E240" s="953">
        <v>78</v>
      </c>
      <c r="F240" s="954">
        <v>112</v>
      </c>
      <c r="G240" s="955">
        <v>152</v>
      </c>
      <c r="H240" s="956">
        <v>9</v>
      </c>
      <c r="I240" s="957">
        <v>33</v>
      </c>
      <c r="J240" s="183">
        <v>121.16666666666667</v>
      </c>
      <c r="K240" s="586">
        <v>129</v>
      </c>
    </row>
    <row r="241" spans="1:11" x14ac:dyDescent="0.25">
      <c r="A241" s="20" t="s">
        <v>390</v>
      </c>
      <c r="B241" s="13" t="s">
        <v>20</v>
      </c>
      <c r="C241" s="249">
        <v>134</v>
      </c>
      <c r="D241" s="4">
        <v>39</v>
      </c>
      <c r="E241" s="953">
        <v>56</v>
      </c>
      <c r="F241" s="954">
        <v>112</v>
      </c>
      <c r="G241" s="955">
        <v>72</v>
      </c>
      <c r="H241" s="956">
        <v>21</v>
      </c>
      <c r="I241" s="957">
        <v>124</v>
      </c>
      <c r="J241" s="183">
        <v>110.83333333333333</v>
      </c>
      <c r="K241" s="586">
        <v>120</v>
      </c>
    </row>
    <row r="242" spans="1:11" x14ac:dyDescent="0.25">
      <c r="A242" s="7" t="s">
        <v>48</v>
      </c>
      <c r="B242" s="12" t="s">
        <v>49</v>
      </c>
      <c r="C242" s="249">
        <v>154</v>
      </c>
      <c r="D242" s="4">
        <v>175</v>
      </c>
      <c r="E242" s="953">
        <v>175</v>
      </c>
      <c r="F242" s="954">
        <v>94</v>
      </c>
      <c r="G242" s="955">
        <v>110</v>
      </c>
      <c r="H242" s="956">
        <v>35</v>
      </c>
      <c r="I242" s="957">
        <v>112</v>
      </c>
      <c r="J242" s="183">
        <v>163.5</v>
      </c>
      <c r="K242" s="586">
        <v>169</v>
      </c>
    </row>
    <row r="243" spans="1:11" x14ac:dyDescent="0.25">
      <c r="A243" s="20" t="s">
        <v>423</v>
      </c>
      <c r="B243" s="6" t="s">
        <v>40</v>
      </c>
      <c r="C243" s="249">
        <v>115</v>
      </c>
      <c r="D243" s="4">
        <v>113</v>
      </c>
      <c r="E243" s="953">
        <v>114</v>
      </c>
      <c r="F243" s="954">
        <v>35</v>
      </c>
      <c r="G243" s="955">
        <v>56</v>
      </c>
      <c r="H243" s="956">
        <v>83</v>
      </c>
      <c r="I243" s="957">
        <v>43</v>
      </c>
      <c r="J243" s="183">
        <v>96</v>
      </c>
      <c r="K243" s="586">
        <v>101</v>
      </c>
    </row>
    <row r="244" spans="1:11" x14ac:dyDescent="0.25">
      <c r="A244" s="17" t="s">
        <v>859</v>
      </c>
      <c r="B244" s="11" t="s">
        <v>735</v>
      </c>
      <c r="C244" s="249">
        <v>55</v>
      </c>
      <c r="D244" s="4">
        <v>32</v>
      </c>
      <c r="E244" s="953">
        <v>34</v>
      </c>
      <c r="F244" s="954">
        <v>47</v>
      </c>
      <c r="G244" s="955">
        <v>105</v>
      </c>
      <c r="H244" s="956">
        <v>5</v>
      </c>
      <c r="I244" s="957">
        <v>57</v>
      </c>
      <c r="J244" s="183">
        <v>64.833333333333329</v>
      </c>
      <c r="K244" s="586">
        <v>64</v>
      </c>
    </row>
    <row r="246" spans="1:11" x14ac:dyDescent="0.25">
      <c r="A246" s="966" t="s">
        <v>944</v>
      </c>
    </row>
    <row r="247" spans="1:11" x14ac:dyDescent="0.25">
      <c r="A247" s="966" t="s">
        <v>946</v>
      </c>
    </row>
    <row r="248" spans="1:11" ht="15.75" thickBot="1" x14ac:dyDescent="0.3">
      <c r="A248" t="s">
        <v>911</v>
      </c>
    </row>
    <row r="249" spans="1:11" x14ac:dyDescent="0.25">
      <c r="A249" t="s">
        <v>912</v>
      </c>
      <c r="C249" s="926" t="s">
        <v>115</v>
      </c>
      <c r="D249" s="927" t="s">
        <v>913</v>
      </c>
      <c r="E249" s="928" t="s">
        <v>231</v>
      </c>
      <c r="F249" s="929" t="s">
        <v>914</v>
      </c>
      <c r="G249" s="930" t="s">
        <v>915</v>
      </c>
      <c r="H249" s="931" t="s">
        <v>895</v>
      </c>
      <c r="I249" s="932" t="s">
        <v>916</v>
      </c>
      <c r="J249" s="933" t="s">
        <v>917</v>
      </c>
      <c r="K249" s="934" t="s">
        <v>917</v>
      </c>
    </row>
    <row r="250" spans="1:11" x14ac:dyDescent="0.25">
      <c r="C250" s="935" t="s">
        <v>64</v>
      </c>
      <c r="D250" s="936" t="s">
        <v>231</v>
      </c>
      <c r="E250" s="937" t="s">
        <v>918</v>
      </c>
      <c r="F250" s="938" t="s">
        <v>919</v>
      </c>
      <c r="G250" s="939" t="s">
        <v>920</v>
      </c>
      <c r="H250" s="940" t="s">
        <v>221</v>
      </c>
      <c r="I250" s="941" t="s">
        <v>921</v>
      </c>
      <c r="J250" s="197" t="s">
        <v>922</v>
      </c>
      <c r="K250" s="113" t="s">
        <v>918</v>
      </c>
    </row>
    <row r="251" spans="1:11" x14ac:dyDescent="0.25">
      <c r="C251" s="935" t="s">
        <v>918</v>
      </c>
      <c r="D251" s="942" t="s">
        <v>923</v>
      </c>
      <c r="E251" s="937" t="s">
        <v>924</v>
      </c>
      <c r="F251" s="938" t="s">
        <v>925</v>
      </c>
      <c r="G251" s="939" t="s">
        <v>918</v>
      </c>
      <c r="H251" s="940" t="s">
        <v>926</v>
      </c>
      <c r="I251" s="941" t="s">
        <v>211</v>
      </c>
      <c r="J251" s="197" t="s">
        <v>927</v>
      </c>
      <c r="K251" s="113"/>
    </row>
    <row r="252" spans="1:11" x14ac:dyDescent="0.25">
      <c r="C252" s="943">
        <v>42602</v>
      </c>
      <c r="D252" s="942" t="s">
        <v>928</v>
      </c>
      <c r="E252" s="944">
        <v>42602</v>
      </c>
      <c r="F252" s="945">
        <v>42602</v>
      </c>
      <c r="G252" s="939" t="s">
        <v>929</v>
      </c>
      <c r="H252" s="940" t="s">
        <v>930</v>
      </c>
      <c r="I252" s="941" t="s">
        <v>918</v>
      </c>
      <c r="J252" s="197"/>
      <c r="K252" s="113"/>
    </row>
    <row r="253" spans="1:11" x14ac:dyDescent="0.25">
      <c r="A253" s="486" t="s">
        <v>931</v>
      </c>
      <c r="B253" s="487" t="s">
        <v>2</v>
      </c>
      <c r="C253" s="935" t="s">
        <v>924</v>
      </c>
      <c r="D253" s="946">
        <v>42602</v>
      </c>
      <c r="E253" s="947"/>
      <c r="F253" s="938" t="s">
        <v>924</v>
      </c>
      <c r="G253" s="948">
        <v>42602</v>
      </c>
      <c r="H253" s="949">
        <v>42014</v>
      </c>
      <c r="I253" s="950">
        <v>42602</v>
      </c>
      <c r="J253" s="951">
        <v>42602</v>
      </c>
      <c r="K253" s="952">
        <v>42602</v>
      </c>
    </row>
    <row r="254" spans="1:11" x14ac:dyDescent="0.25">
      <c r="A254" s="245" t="s">
        <v>3</v>
      </c>
      <c r="B254" s="6" t="s">
        <v>4</v>
      </c>
      <c r="C254" s="249">
        <v>50</v>
      </c>
      <c r="D254" s="4">
        <v>9</v>
      </c>
      <c r="E254" s="953">
        <v>10</v>
      </c>
      <c r="F254" s="954">
        <v>15</v>
      </c>
      <c r="G254" s="955">
        <v>74</v>
      </c>
      <c r="H254" s="956">
        <v>47</v>
      </c>
      <c r="I254" s="957">
        <v>57</v>
      </c>
      <c r="J254" s="183">
        <v>35.833333333333336</v>
      </c>
      <c r="K254" s="586">
        <v>26</v>
      </c>
    </row>
    <row r="255" spans="1:11" x14ac:dyDescent="0.25">
      <c r="A255" s="10" t="s">
        <v>12</v>
      </c>
      <c r="B255" s="13" t="s">
        <v>13</v>
      </c>
      <c r="C255" s="249">
        <v>62</v>
      </c>
      <c r="D255" s="4">
        <v>53</v>
      </c>
      <c r="E255" s="953">
        <v>51</v>
      </c>
      <c r="F255" s="954">
        <v>1</v>
      </c>
      <c r="G255" s="955">
        <v>105</v>
      </c>
      <c r="H255" s="956">
        <v>11</v>
      </c>
      <c r="I255" s="957">
        <v>1</v>
      </c>
      <c r="J255" s="183">
        <v>52.833333333333336</v>
      </c>
      <c r="K255" s="586">
        <v>47</v>
      </c>
    </row>
    <row r="256" spans="1:11" x14ac:dyDescent="0.25">
      <c r="A256" s="20" t="s">
        <v>18</v>
      </c>
      <c r="B256" s="13" t="s">
        <v>19</v>
      </c>
      <c r="C256" s="45">
        <v>28</v>
      </c>
      <c r="D256" s="45">
        <v>27</v>
      </c>
      <c r="E256" s="45">
        <v>16</v>
      </c>
      <c r="F256" s="45">
        <v>71</v>
      </c>
      <c r="G256" s="45">
        <v>70</v>
      </c>
      <c r="H256" s="45">
        <v>111</v>
      </c>
      <c r="I256" s="45">
        <v>56</v>
      </c>
      <c r="J256" s="959">
        <v>53.166666666666664</v>
      </c>
      <c r="K256" s="960">
        <v>48</v>
      </c>
    </row>
    <row r="257" spans="1:11" x14ac:dyDescent="0.25">
      <c r="A257" s="20" t="s">
        <v>27</v>
      </c>
      <c r="B257" s="13" t="s">
        <v>461</v>
      </c>
      <c r="C257" s="249">
        <v>17</v>
      </c>
      <c r="D257" s="4">
        <v>5</v>
      </c>
      <c r="E257" s="953">
        <v>3</v>
      </c>
      <c r="F257" s="954">
        <v>1</v>
      </c>
      <c r="G257" s="955">
        <v>19</v>
      </c>
      <c r="H257" s="956">
        <v>21</v>
      </c>
      <c r="I257" s="957">
        <v>3</v>
      </c>
      <c r="J257" s="183">
        <v>8.6666666666666661</v>
      </c>
      <c r="K257" s="586">
        <v>5</v>
      </c>
    </row>
    <row r="258" spans="1:11" x14ac:dyDescent="0.25">
      <c r="A258" s="7" t="s">
        <v>466</v>
      </c>
      <c r="B258" s="13" t="s">
        <v>30</v>
      </c>
      <c r="C258" s="45">
        <v>31</v>
      </c>
      <c r="D258" s="45">
        <v>52</v>
      </c>
      <c r="E258" s="45">
        <v>43</v>
      </c>
      <c r="F258" s="45">
        <v>34</v>
      </c>
      <c r="G258" s="45">
        <v>54</v>
      </c>
      <c r="H258" s="45">
        <v>81</v>
      </c>
      <c r="I258" s="45">
        <v>37</v>
      </c>
      <c r="J258" s="959">
        <v>48.166666666666664</v>
      </c>
      <c r="K258" s="960">
        <v>41</v>
      </c>
    </row>
    <row r="259" spans="1:11" x14ac:dyDescent="0.25">
      <c r="A259" s="19" t="s">
        <v>44</v>
      </c>
      <c r="B259" s="13" t="s">
        <v>45</v>
      </c>
      <c r="C259" s="249">
        <v>86</v>
      </c>
      <c r="D259" s="4">
        <v>68</v>
      </c>
      <c r="E259" s="953">
        <v>44</v>
      </c>
      <c r="F259" s="954">
        <v>2</v>
      </c>
      <c r="G259" s="955">
        <v>18</v>
      </c>
      <c r="H259" s="956">
        <v>17</v>
      </c>
      <c r="I259" s="957">
        <v>13</v>
      </c>
      <c r="J259" s="183">
        <v>43.5</v>
      </c>
      <c r="K259" s="586">
        <v>34</v>
      </c>
    </row>
    <row r="260" spans="1:11" x14ac:dyDescent="0.25">
      <c r="A260" s="17" t="s">
        <v>46</v>
      </c>
      <c r="B260" s="11" t="s">
        <v>47</v>
      </c>
      <c r="C260" s="45">
        <v>41</v>
      </c>
      <c r="D260" s="45">
        <v>116</v>
      </c>
      <c r="E260" s="45">
        <v>126</v>
      </c>
      <c r="F260" s="45">
        <v>47</v>
      </c>
      <c r="G260" s="45">
        <v>26</v>
      </c>
      <c r="H260" s="45">
        <v>19</v>
      </c>
      <c r="I260" s="45">
        <v>57</v>
      </c>
      <c r="J260" s="959">
        <v>78.666666666666671</v>
      </c>
      <c r="K260" s="960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3"/>
  <sheetViews>
    <sheetView topLeftCell="A205" workbookViewId="0">
      <selection activeCell="P231" sqref="P231"/>
    </sheetView>
  </sheetViews>
  <sheetFormatPr defaultRowHeight="15" x14ac:dyDescent="0.25"/>
  <sheetData>
    <row r="1" spans="1:32" ht="15.75" thickBot="1" x14ac:dyDescent="0.3">
      <c r="A1" t="s">
        <v>1042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t="s">
        <v>1042</v>
      </c>
    </row>
    <row r="2" spans="1:32" x14ac:dyDescent="0.25">
      <c r="A2" t="s">
        <v>1043</v>
      </c>
      <c r="C2" s="1035" t="s">
        <v>1044</v>
      </c>
      <c r="D2" s="1036" t="s">
        <v>115</v>
      </c>
      <c r="E2" s="1011" t="s">
        <v>1045</v>
      </c>
      <c r="F2" s="1037" t="s">
        <v>231</v>
      </c>
      <c r="G2" s="995" t="s">
        <v>1045</v>
      </c>
      <c r="H2" s="1038" t="s">
        <v>1046</v>
      </c>
      <c r="I2" s="26"/>
      <c r="J2" s="26"/>
      <c r="K2" s="26"/>
      <c r="L2" s="26" t="s">
        <v>1047</v>
      </c>
      <c r="M2" s="26" t="s">
        <v>1047</v>
      </c>
      <c r="N2" s="26" t="s">
        <v>1048</v>
      </c>
      <c r="O2" s="26" t="s">
        <v>1049</v>
      </c>
      <c r="P2" s="26" t="s">
        <v>1050</v>
      </c>
      <c r="Q2" s="26" t="s">
        <v>1049</v>
      </c>
      <c r="R2" s="26" t="s">
        <v>1051</v>
      </c>
      <c r="S2" s="26" t="s">
        <v>1052</v>
      </c>
      <c r="T2" s="26" t="s">
        <v>1053</v>
      </c>
      <c r="U2" s="26" t="s">
        <v>1054</v>
      </c>
      <c r="V2" s="26"/>
      <c r="W2" s="26"/>
      <c r="X2" s="26"/>
      <c r="Y2" s="26"/>
      <c r="Z2" s="26"/>
      <c r="AA2" s="1036"/>
      <c r="AB2" s="1036"/>
      <c r="AC2" s="1011"/>
      <c r="AD2" s="1011"/>
      <c r="AE2" t="s">
        <v>1043</v>
      </c>
    </row>
    <row r="3" spans="1:32" x14ac:dyDescent="0.25">
      <c r="A3" t="s">
        <v>1055</v>
      </c>
      <c r="C3" s="1021" t="s">
        <v>926</v>
      </c>
      <c r="D3" s="1039" t="s">
        <v>64</v>
      </c>
      <c r="E3" s="1021" t="s">
        <v>1056</v>
      </c>
      <c r="F3" s="113"/>
      <c r="G3" s="73" t="s">
        <v>1056</v>
      </c>
      <c r="H3" s="1040" t="s">
        <v>231</v>
      </c>
      <c r="I3" s="26"/>
      <c r="J3" s="26"/>
      <c r="K3" s="26"/>
      <c r="L3" s="26" t="s">
        <v>1057</v>
      </c>
      <c r="M3" s="26" t="s">
        <v>1057</v>
      </c>
      <c r="N3" s="26" t="s">
        <v>1058</v>
      </c>
      <c r="O3" s="26" t="s">
        <v>1059</v>
      </c>
      <c r="P3" s="26" t="s">
        <v>1060</v>
      </c>
      <c r="Q3" s="26" t="s">
        <v>1061</v>
      </c>
      <c r="R3" s="26" t="s">
        <v>1062</v>
      </c>
      <c r="S3" s="26" t="s">
        <v>1063</v>
      </c>
      <c r="T3" s="26" t="s">
        <v>1062</v>
      </c>
      <c r="U3" s="26" t="s">
        <v>1063</v>
      </c>
      <c r="V3" s="26"/>
      <c r="W3" s="26"/>
      <c r="X3" s="26"/>
      <c r="Y3" s="26"/>
      <c r="Z3" s="26"/>
      <c r="AA3" s="1042" t="s">
        <v>1083</v>
      </c>
      <c r="AB3" s="1042" t="s">
        <v>1084</v>
      </c>
      <c r="AC3" s="1039" t="s">
        <v>1085</v>
      </c>
      <c r="AD3" s="1039" t="s">
        <v>1086</v>
      </c>
      <c r="AE3" t="s">
        <v>1055</v>
      </c>
    </row>
    <row r="4" spans="1:32" x14ac:dyDescent="0.25">
      <c r="C4" s="1021"/>
      <c r="D4" s="1039"/>
      <c r="E4" s="1021"/>
      <c r="F4" s="113"/>
      <c r="G4" s="73" t="s">
        <v>1028</v>
      </c>
      <c r="H4" s="1041" t="s">
        <v>1064</v>
      </c>
      <c r="I4" s="26"/>
      <c r="J4" s="26"/>
      <c r="K4" s="26"/>
      <c r="L4" s="26" t="s">
        <v>1065</v>
      </c>
      <c r="M4" s="26" t="s">
        <v>1066</v>
      </c>
      <c r="N4" s="26" t="s">
        <v>64</v>
      </c>
      <c r="O4" s="26" t="s">
        <v>1067</v>
      </c>
      <c r="P4" s="26" t="s">
        <v>1067</v>
      </c>
      <c r="Q4" s="26" t="s">
        <v>64</v>
      </c>
      <c r="R4" s="26" t="s">
        <v>64</v>
      </c>
      <c r="S4" s="26" t="s">
        <v>64</v>
      </c>
      <c r="T4" s="26" t="s">
        <v>64</v>
      </c>
      <c r="U4" s="26" t="s">
        <v>64</v>
      </c>
      <c r="V4" s="26"/>
      <c r="W4" s="26" t="s">
        <v>1068</v>
      </c>
      <c r="X4" s="26" t="s">
        <v>1069</v>
      </c>
      <c r="Y4" s="26" t="s">
        <v>1070</v>
      </c>
      <c r="Z4" s="26" t="s">
        <v>1071</v>
      </c>
      <c r="AA4" s="1042" t="s">
        <v>211</v>
      </c>
      <c r="AB4" s="1042" t="s">
        <v>211</v>
      </c>
      <c r="AC4" s="1042" t="s">
        <v>269</v>
      </c>
      <c r="AD4" s="1039" t="s">
        <v>1087</v>
      </c>
    </row>
    <row r="5" spans="1:32" x14ac:dyDescent="0.25">
      <c r="C5" s="1021"/>
      <c r="D5" s="1042" t="s">
        <v>1072</v>
      </c>
      <c r="E5" s="1043" t="s">
        <v>1073</v>
      </c>
      <c r="F5" s="1044" t="s">
        <v>1074</v>
      </c>
      <c r="G5" s="1045" t="s">
        <v>1075</v>
      </c>
      <c r="H5" s="1045" t="s">
        <v>1076</v>
      </c>
      <c r="I5" s="1046" t="s">
        <v>878</v>
      </c>
      <c r="J5" s="1046" t="s">
        <v>878</v>
      </c>
      <c r="K5" s="1046" t="s">
        <v>880</v>
      </c>
      <c r="L5" s="1046">
        <v>0</v>
      </c>
      <c r="M5" s="1046">
        <v>0</v>
      </c>
      <c r="N5" s="1046">
        <v>1</v>
      </c>
      <c r="O5" s="1046">
        <v>-1</v>
      </c>
      <c r="P5" s="1046">
        <v>2</v>
      </c>
      <c r="Q5" s="1046">
        <v>-2</v>
      </c>
      <c r="R5" s="1046">
        <v>3</v>
      </c>
      <c r="S5" s="1046">
        <v>-3</v>
      </c>
      <c r="T5" s="1046">
        <v>4</v>
      </c>
      <c r="U5" s="1046">
        <v>-4</v>
      </c>
      <c r="V5" s="1046"/>
      <c r="W5" s="1046" t="s">
        <v>916</v>
      </c>
      <c r="X5" s="1046" t="s">
        <v>916</v>
      </c>
      <c r="Y5" s="1046" t="s">
        <v>916</v>
      </c>
      <c r="Z5" s="1046" t="s">
        <v>916</v>
      </c>
      <c r="AA5" s="1042" t="s">
        <v>1088</v>
      </c>
      <c r="AB5" s="1042" t="s">
        <v>1088</v>
      </c>
      <c r="AC5" s="1042" t="s">
        <v>210</v>
      </c>
      <c r="AD5" s="1042" t="s">
        <v>1089</v>
      </c>
    </row>
    <row r="6" spans="1:32" ht="15.75" thickBot="1" x14ac:dyDescent="0.3">
      <c r="C6" s="398"/>
      <c r="D6" s="398"/>
      <c r="E6" s="398"/>
      <c r="F6" s="155" t="s">
        <v>1077</v>
      </c>
      <c r="G6" s="398"/>
      <c r="H6" s="155" t="s">
        <v>1078</v>
      </c>
      <c r="I6" s="114" t="s">
        <v>1079</v>
      </c>
      <c r="J6" s="164" t="s">
        <v>1080</v>
      </c>
      <c r="K6" s="114" t="s">
        <v>1081</v>
      </c>
      <c r="L6" s="111" t="s">
        <v>1065</v>
      </c>
      <c r="M6" s="114" t="s">
        <v>1082</v>
      </c>
      <c r="N6" s="111" t="s">
        <v>1065</v>
      </c>
      <c r="O6" s="114" t="s">
        <v>1082</v>
      </c>
      <c r="P6" s="111" t="s">
        <v>1065</v>
      </c>
      <c r="Q6" s="114" t="s">
        <v>1082</v>
      </c>
      <c r="R6" s="111" t="s">
        <v>1065</v>
      </c>
      <c r="S6" s="114" t="s">
        <v>1082</v>
      </c>
      <c r="T6" s="111" t="s">
        <v>1065</v>
      </c>
      <c r="U6" s="114" t="s">
        <v>1082</v>
      </c>
      <c r="V6" s="114" t="s">
        <v>221</v>
      </c>
      <c r="W6" s="114" t="s">
        <v>921</v>
      </c>
      <c r="X6" s="114" t="s">
        <v>921</v>
      </c>
      <c r="Y6" s="114" t="s">
        <v>921</v>
      </c>
      <c r="Z6" s="114" t="s">
        <v>921</v>
      </c>
      <c r="AA6" s="1090" t="s">
        <v>1079</v>
      </c>
      <c r="AB6" s="1090" t="s">
        <v>1080</v>
      </c>
      <c r="AC6" s="1090" t="s">
        <v>211</v>
      </c>
      <c r="AD6" s="1090" t="s">
        <v>1090</v>
      </c>
    </row>
    <row r="7" spans="1:32" x14ac:dyDescent="0.25">
      <c r="A7" s="975" t="s">
        <v>495</v>
      </c>
      <c r="B7" s="24" t="s">
        <v>496</v>
      </c>
      <c r="C7" s="155"/>
      <c r="D7" s="1047">
        <v>5.958333333333333</v>
      </c>
      <c r="E7" s="1048">
        <v>5</v>
      </c>
      <c r="F7" s="1049">
        <v>-0.95833333333333304</v>
      </c>
      <c r="G7" s="1050">
        <v>6</v>
      </c>
      <c r="H7" s="1051">
        <v>-5.7499999999999982</v>
      </c>
      <c r="I7" s="47">
        <v>27</v>
      </c>
      <c r="J7" s="47">
        <v>7</v>
      </c>
      <c r="K7" s="47">
        <f>+I7/J7</f>
        <v>3.8571428571428572</v>
      </c>
      <c r="L7" s="47">
        <v>25</v>
      </c>
      <c r="M7" s="47">
        <v>1</v>
      </c>
      <c r="N7" s="47">
        <v>2</v>
      </c>
      <c r="O7" s="47">
        <v>2</v>
      </c>
      <c r="P7" s="47">
        <v>0</v>
      </c>
      <c r="Q7" s="47">
        <v>4</v>
      </c>
      <c r="R7" s="47">
        <v>0</v>
      </c>
      <c r="S7" s="47">
        <v>0</v>
      </c>
      <c r="T7" s="47"/>
      <c r="U7" s="47"/>
      <c r="V7" s="47">
        <f>+L7+M7+N7+O7+P7+Q7+R7+S7+T7+U7</f>
        <v>34</v>
      </c>
      <c r="W7" s="1052">
        <f>+L7/(M7+L7)</f>
        <v>0.96153846153846156</v>
      </c>
      <c r="X7" s="1053">
        <f>+N7/(O7+N7)</f>
        <v>0.5</v>
      </c>
      <c r="Y7" s="1053">
        <f>+P7/(Q7+P7)</f>
        <v>0</v>
      </c>
      <c r="Z7" s="1054" t="e">
        <f>+R7/(S7+R7)</f>
        <v>#DIV/0!</v>
      </c>
      <c r="AA7" s="841">
        <v>2</v>
      </c>
      <c r="AB7" s="841">
        <v>-10</v>
      </c>
      <c r="AC7" s="841">
        <v>-8</v>
      </c>
      <c r="AD7" s="841">
        <v>0.2</v>
      </c>
      <c r="AE7" s="975" t="s">
        <v>495</v>
      </c>
      <c r="AF7" s="24" t="s">
        <v>496</v>
      </c>
    </row>
    <row r="8" spans="1:32" x14ac:dyDescent="0.25">
      <c r="A8" s="1055" t="s">
        <v>503</v>
      </c>
      <c r="B8" s="5" t="s">
        <v>504</v>
      </c>
      <c r="C8" s="155"/>
      <c r="D8" s="1056">
        <v>8</v>
      </c>
      <c r="E8" s="1057">
        <v>8</v>
      </c>
      <c r="F8" s="1058">
        <v>0</v>
      </c>
      <c r="G8" s="1050">
        <v>3</v>
      </c>
      <c r="H8" s="1051">
        <v>0</v>
      </c>
      <c r="I8" s="47">
        <v>1</v>
      </c>
      <c r="J8" s="47">
        <v>1</v>
      </c>
      <c r="K8" s="47">
        <f t="shared" ref="K8:K69" si="0">+I8/J8</f>
        <v>1</v>
      </c>
      <c r="L8" s="47">
        <v>1</v>
      </c>
      <c r="M8" s="47">
        <v>1</v>
      </c>
      <c r="N8" s="47"/>
      <c r="O8" s="47"/>
      <c r="P8" s="47"/>
      <c r="Q8" s="47"/>
      <c r="R8" s="47"/>
      <c r="S8" s="47"/>
      <c r="T8" s="47"/>
      <c r="U8" s="47"/>
      <c r="V8" s="47">
        <f t="shared" ref="V8:V38" si="1">+L8+M8+N8+O8+P8+Q8+R8+S8+T8+U8</f>
        <v>2</v>
      </c>
      <c r="W8" s="1052">
        <f t="shared" ref="W8:W38" si="2">+L8/(M8+L8)</f>
        <v>0.5</v>
      </c>
      <c r="X8" s="1053" t="e">
        <f t="shared" ref="X8:X38" si="3">+N8/(O8+N8)</f>
        <v>#DIV/0!</v>
      </c>
      <c r="Y8" s="1053" t="e">
        <f t="shared" ref="Y8:Y38" si="4">+P8/(Q8+P8)</f>
        <v>#DIV/0!</v>
      </c>
      <c r="Z8" s="1054" t="e">
        <f t="shared" ref="Z8:Z38" si="5">+R8/(S8+R8)</f>
        <v>#DIV/0!</v>
      </c>
      <c r="AA8" s="47">
        <v>0</v>
      </c>
      <c r="AB8" s="47">
        <v>0</v>
      </c>
      <c r="AC8" s="47">
        <v>0</v>
      </c>
      <c r="AD8" s="47" t="e">
        <v>#DIV/0!</v>
      </c>
      <c r="AE8" s="1055" t="s">
        <v>503</v>
      </c>
      <c r="AF8" s="5" t="s">
        <v>504</v>
      </c>
    </row>
    <row r="9" spans="1:32" x14ac:dyDescent="0.25">
      <c r="A9" s="1059" t="s">
        <v>505</v>
      </c>
      <c r="B9" s="24" t="s">
        <v>506</v>
      </c>
      <c r="C9" s="155"/>
      <c r="D9" s="1056">
        <v>4.333333333333333</v>
      </c>
      <c r="E9" s="1057">
        <v>5</v>
      </c>
      <c r="F9" s="1058">
        <v>0.66666666666666696</v>
      </c>
      <c r="G9" s="1050">
        <v>6</v>
      </c>
      <c r="H9" s="1051">
        <v>4.0000000000000018</v>
      </c>
      <c r="I9" s="47">
        <v>3</v>
      </c>
      <c r="J9" s="47">
        <v>0</v>
      </c>
      <c r="K9" s="47" t="e">
        <f t="shared" si="0"/>
        <v>#DIV/0!</v>
      </c>
      <c r="L9" s="47">
        <v>2</v>
      </c>
      <c r="M9" s="47"/>
      <c r="N9" s="47"/>
      <c r="O9" s="47"/>
      <c r="P9" s="47">
        <v>1</v>
      </c>
      <c r="Q9" s="47"/>
      <c r="R9" s="47"/>
      <c r="S9" s="47"/>
      <c r="T9" s="47"/>
      <c r="U9" s="47"/>
      <c r="V9" s="47">
        <f t="shared" si="1"/>
        <v>3</v>
      </c>
      <c r="W9" s="1052">
        <f t="shared" si="2"/>
        <v>1</v>
      </c>
      <c r="X9" s="1053" t="e">
        <f t="shared" si="3"/>
        <v>#DIV/0!</v>
      </c>
      <c r="Y9" s="1053">
        <f t="shared" si="4"/>
        <v>1</v>
      </c>
      <c r="Z9" s="1054" t="e">
        <f t="shared" si="5"/>
        <v>#DIV/0!</v>
      </c>
      <c r="AA9" s="47">
        <v>2</v>
      </c>
      <c r="AB9" s="47">
        <v>0</v>
      </c>
      <c r="AC9" s="47">
        <v>2</v>
      </c>
      <c r="AD9" s="47" t="e">
        <v>#DIV/0!</v>
      </c>
      <c r="AE9" s="1059" t="s">
        <v>505</v>
      </c>
      <c r="AF9" s="24" t="s">
        <v>506</v>
      </c>
    </row>
    <row r="10" spans="1:32" x14ac:dyDescent="0.25">
      <c r="A10" s="7" t="s">
        <v>508</v>
      </c>
      <c r="B10" s="11" t="s">
        <v>509</v>
      </c>
      <c r="C10" s="47"/>
      <c r="D10" s="497">
        <v>7.5714285714285712</v>
      </c>
      <c r="E10" s="1060">
        <v>7</v>
      </c>
      <c r="F10" s="670">
        <v>-0.57142857142857117</v>
      </c>
      <c r="G10" s="1061">
        <v>4</v>
      </c>
      <c r="H10" s="1062">
        <v>-2.2857142857142847</v>
      </c>
      <c r="I10" s="47">
        <v>2</v>
      </c>
      <c r="J10" s="47">
        <v>5</v>
      </c>
      <c r="K10" s="47">
        <f t="shared" si="0"/>
        <v>0.4</v>
      </c>
      <c r="L10" s="47">
        <v>1</v>
      </c>
      <c r="M10" s="47">
        <v>0</v>
      </c>
      <c r="N10" s="47">
        <v>1</v>
      </c>
      <c r="O10" s="47">
        <v>5</v>
      </c>
      <c r="P10" s="47"/>
      <c r="Q10" s="47"/>
      <c r="R10" s="47"/>
      <c r="S10" s="47"/>
      <c r="T10" s="47"/>
      <c r="U10" s="47"/>
      <c r="V10" s="47">
        <f t="shared" si="1"/>
        <v>7</v>
      </c>
      <c r="W10" s="1052">
        <f t="shared" si="2"/>
        <v>1</v>
      </c>
      <c r="X10" s="1053">
        <f t="shared" si="3"/>
        <v>0.16666666666666666</v>
      </c>
      <c r="Y10" s="1053" t="e">
        <f t="shared" si="4"/>
        <v>#DIV/0!</v>
      </c>
      <c r="Z10" s="1054" t="e">
        <f t="shared" si="5"/>
        <v>#DIV/0!</v>
      </c>
      <c r="AA10" s="47">
        <v>1</v>
      </c>
      <c r="AB10" s="47">
        <v>-5</v>
      </c>
      <c r="AC10" s="47">
        <v>-4</v>
      </c>
      <c r="AD10" s="47">
        <v>0.2</v>
      </c>
      <c r="AE10" s="7" t="s">
        <v>508</v>
      </c>
      <c r="AF10" s="11" t="s">
        <v>509</v>
      </c>
    </row>
    <row r="11" spans="1:32" x14ac:dyDescent="0.25">
      <c r="A11" s="496" t="s">
        <v>517</v>
      </c>
      <c r="B11" s="504" t="s">
        <v>518</v>
      </c>
      <c r="C11" s="47"/>
      <c r="D11" s="156">
        <v>6.85</v>
      </c>
      <c r="E11" s="1063">
        <v>6.75</v>
      </c>
      <c r="F11" s="1064">
        <v>-9.9999999999999645E-2</v>
      </c>
      <c r="G11" s="1061">
        <v>3</v>
      </c>
      <c r="H11" s="1062">
        <v>-0.29999999999999893</v>
      </c>
      <c r="I11" s="47">
        <v>15</v>
      </c>
      <c r="J11" s="47">
        <v>3</v>
      </c>
      <c r="K11" s="47">
        <f t="shared" si="0"/>
        <v>5</v>
      </c>
      <c r="L11" s="47">
        <v>11</v>
      </c>
      <c r="M11" s="47"/>
      <c r="N11" s="47">
        <v>3</v>
      </c>
      <c r="O11" s="47">
        <v>2</v>
      </c>
      <c r="P11" s="47">
        <v>1</v>
      </c>
      <c r="Q11" s="47">
        <v>1</v>
      </c>
      <c r="R11" s="47"/>
      <c r="S11" s="47"/>
      <c r="T11" s="47"/>
      <c r="U11" s="47"/>
      <c r="V11" s="47">
        <f t="shared" si="1"/>
        <v>18</v>
      </c>
      <c r="W11" s="1052">
        <f t="shared" si="2"/>
        <v>1</v>
      </c>
      <c r="X11" s="1053">
        <f t="shared" si="3"/>
        <v>0.6</v>
      </c>
      <c r="Y11" s="1053">
        <f t="shared" si="4"/>
        <v>0.5</v>
      </c>
      <c r="Z11" s="1054" t="e">
        <f t="shared" si="5"/>
        <v>#DIV/0!</v>
      </c>
      <c r="AA11" s="47">
        <v>5</v>
      </c>
      <c r="AB11" s="47">
        <v>-4</v>
      </c>
      <c r="AC11" s="47">
        <v>1</v>
      </c>
      <c r="AD11" s="47">
        <v>1.25</v>
      </c>
      <c r="AE11" s="496" t="s">
        <v>517</v>
      </c>
      <c r="AF11" s="504" t="s">
        <v>518</v>
      </c>
    </row>
    <row r="12" spans="1:32" x14ac:dyDescent="0.25">
      <c r="A12" s="496" t="s">
        <v>513</v>
      </c>
      <c r="B12" s="6" t="s">
        <v>514</v>
      </c>
      <c r="C12" s="47"/>
      <c r="D12" s="497">
        <v>6.5714285714285712</v>
      </c>
      <c r="E12" s="1060">
        <v>6</v>
      </c>
      <c r="F12" s="670">
        <v>-0.57142857142857117</v>
      </c>
      <c r="G12" s="1061">
        <v>4</v>
      </c>
      <c r="H12" s="1062">
        <v>-2.2857142857142847</v>
      </c>
      <c r="I12" s="47">
        <v>0</v>
      </c>
      <c r="J12" s="47">
        <v>3</v>
      </c>
      <c r="K12" s="47">
        <f t="shared" si="0"/>
        <v>0</v>
      </c>
      <c r="L12" s="47">
        <v>0</v>
      </c>
      <c r="M12" s="47">
        <v>3</v>
      </c>
      <c r="N12" s="47"/>
      <c r="O12" s="47"/>
      <c r="P12" s="47"/>
      <c r="Q12" s="47"/>
      <c r="R12" s="47"/>
      <c r="S12" s="47"/>
      <c r="T12" s="47"/>
      <c r="U12" s="47"/>
      <c r="V12" s="47">
        <f t="shared" si="1"/>
        <v>3</v>
      </c>
      <c r="W12" s="1052">
        <f t="shared" si="2"/>
        <v>0</v>
      </c>
      <c r="X12" s="1053" t="e">
        <f t="shared" si="3"/>
        <v>#DIV/0!</v>
      </c>
      <c r="Y12" s="1053" t="e">
        <f t="shared" si="4"/>
        <v>#DIV/0!</v>
      </c>
      <c r="Z12" s="1054" t="e">
        <f t="shared" si="5"/>
        <v>#DIV/0!</v>
      </c>
      <c r="AA12" s="47">
        <v>0</v>
      </c>
      <c r="AB12" s="47">
        <v>0</v>
      </c>
      <c r="AC12" s="47">
        <v>0</v>
      </c>
      <c r="AD12" s="47" t="e">
        <v>#DIV/0!</v>
      </c>
      <c r="AE12" s="496" t="s">
        <v>513</v>
      </c>
      <c r="AF12" s="6" t="s">
        <v>514</v>
      </c>
    </row>
    <row r="13" spans="1:32" x14ac:dyDescent="0.25">
      <c r="A13" s="14" t="s">
        <v>521</v>
      </c>
      <c r="B13" s="13" t="s">
        <v>522</v>
      </c>
      <c r="C13" s="47"/>
      <c r="D13" s="497">
        <v>10.5</v>
      </c>
      <c r="E13" s="1060">
        <v>10</v>
      </c>
      <c r="F13" s="670">
        <v>-0.5</v>
      </c>
      <c r="G13" s="1061">
        <v>1</v>
      </c>
      <c r="H13" s="1062">
        <v>-0.5</v>
      </c>
      <c r="I13" s="47">
        <v>0</v>
      </c>
      <c r="J13" s="47">
        <v>4</v>
      </c>
      <c r="K13" s="47">
        <f t="shared" si="0"/>
        <v>0</v>
      </c>
      <c r="L13" s="47"/>
      <c r="M13" s="47">
        <v>2</v>
      </c>
      <c r="N13" s="47"/>
      <c r="O13" s="47">
        <v>2</v>
      </c>
      <c r="P13" s="47"/>
      <c r="Q13" s="47"/>
      <c r="R13" s="47"/>
      <c r="S13" s="47"/>
      <c r="T13" s="47"/>
      <c r="U13" s="47"/>
      <c r="V13" s="47">
        <f t="shared" si="1"/>
        <v>4</v>
      </c>
      <c r="W13" s="1052">
        <f t="shared" si="2"/>
        <v>0</v>
      </c>
      <c r="X13" s="1053">
        <f t="shared" si="3"/>
        <v>0</v>
      </c>
      <c r="Y13" s="1053" t="e">
        <f t="shared" si="4"/>
        <v>#DIV/0!</v>
      </c>
      <c r="Z13" s="1054" t="e">
        <f t="shared" si="5"/>
        <v>#DIV/0!</v>
      </c>
      <c r="AA13" s="47">
        <v>0</v>
      </c>
      <c r="AB13" s="47">
        <v>-2</v>
      </c>
      <c r="AC13" s="47">
        <v>-2</v>
      </c>
      <c r="AD13" s="47">
        <v>0</v>
      </c>
      <c r="AE13" s="14" t="s">
        <v>521</v>
      </c>
      <c r="AF13" s="13" t="s">
        <v>522</v>
      </c>
    </row>
    <row r="14" spans="1:32" x14ac:dyDescent="0.25">
      <c r="A14" s="245" t="s">
        <v>3</v>
      </c>
      <c r="B14" s="6" t="s">
        <v>4</v>
      </c>
      <c r="C14" s="47"/>
      <c r="D14" s="144">
        <v>6.166666666666667</v>
      </c>
      <c r="E14" s="136">
        <v>7.5</v>
      </c>
      <c r="F14" s="1064">
        <v>1.333333333333333</v>
      </c>
      <c r="G14" s="1061">
        <v>3</v>
      </c>
      <c r="H14" s="1062">
        <v>3.9999999999999991</v>
      </c>
      <c r="I14" s="47">
        <v>24</v>
      </c>
      <c r="J14" s="47">
        <v>23</v>
      </c>
      <c r="K14" s="47">
        <f t="shared" si="0"/>
        <v>1.0434782608695652</v>
      </c>
      <c r="L14" s="47">
        <v>10</v>
      </c>
      <c r="M14" s="47">
        <v>11</v>
      </c>
      <c r="N14" s="47">
        <v>11</v>
      </c>
      <c r="O14" s="47">
        <v>5</v>
      </c>
      <c r="P14" s="47">
        <v>2</v>
      </c>
      <c r="Q14" s="47">
        <v>7</v>
      </c>
      <c r="R14" s="47"/>
      <c r="S14" s="47"/>
      <c r="T14" s="47">
        <v>1</v>
      </c>
      <c r="U14" s="47"/>
      <c r="V14" s="47">
        <f t="shared" si="1"/>
        <v>47</v>
      </c>
      <c r="W14" s="1052">
        <f t="shared" si="2"/>
        <v>0.47619047619047616</v>
      </c>
      <c r="X14" s="1053">
        <f t="shared" si="3"/>
        <v>0.6875</v>
      </c>
      <c r="Y14" s="1053">
        <f t="shared" si="4"/>
        <v>0.22222222222222221</v>
      </c>
      <c r="Z14" s="1054" t="e">
        <f t="shared" si="5"/>
        <v>#DIV/0!</v>
      </c>
      <c r="AA14" s="47">
        <v>19</v>
      </c>
      <c r="AB14" s="47">
        <v>-19</v>
      </c>
      <c r="AC14" s="47">
        <v>0</v>
      </c>
      <c r="AD14" s="47">
        <v>1</v>
      </c>
      <c r="AE14" s="245" t="s">
        <v>3</v>
      </c>
      <c r="AF14" s="6" t="s">
        <v>4</v>
      </c>
    </row>
    <row r="15" spans="1:32" x14ac:dyDescent="0.25">
      <c r="A15" s="16" t="s">
        <v>524</v>
      </c>
      <c r="B15" s="13" t="s">
        <v>525</v>
      </c>
      <c r="C15" s="47"/>
      <c r="D15" s="156">
        <v>7.7333333333333325</v>
      </c>
      <c r="E15" s="136">
        <v>7.8</v>
      </c>
      <c r="F15" s="1064">
        <v>6.6666666666667318E-2</v>
      </c>
      <c r="G15" s="1061">
        <v>3</v>
      </c>
      <c r="H15" s="1062">
        <v>0.20000000000000195</v>
      </c>
      <c r="I15" s="47">
        <v>15</v>
      </c>
      <c r="J15" s="47">
        <v>18</v>
      </c>
      <c r="K15" s="47">
        <f t="shared" si="0"/>
        <v>0.83333333333333337</v>
      </c>
      <c r="L15" s="47">
        <v>9</v>
      </c>
      <c r="M15" s="47">
        <v>13</v>
      </c>
      <c r="N15" s="47">
        <v>5</v>
      </c>
      <c r="O15" s="47">
        <v>3</v>
      </c>
      <c r="P15" s="47">
        <v>1</v>
      </c>
      <c r="Q15" s="47">
        <v>2</v>
      </c>
      <c r="R15" s="47"/>
      <c r="S15" s="47"/>
      <c r="T15" s="47"/>
      <c r="U15" s="47"/>
      <c r="V15" s="47">
        <f t="shared" si="1"/>
        <v>33</v>
      </c>
      <c r="W15" s="1052">
        <f t="shared" si="2"/>
        <v>0.40909090909090912</v>
      </c>
      <c r="X15" s="1053">
        <f t="shared" si="3"/>
        <v>0.625</v>
      </c>
      <c r="Y15" s="1053">
        <f t="shared" si="4"/>
        <v>0.33333333333333331</v>
      </c>
      <c r="Z15" s="1054" t="e">
        <f t="shared" si="5"/>
        <v>#DIV/0!</v>
      </c>
      <c r="AA15" s="47">
        <v>7</v>
      </c>
      <c r="AB15" s="47">
        <v>-7</v>
      </c>
      <c r="AC15" s="47">
        <v>0</v>
      </c>
      <c r="AD15" s="47">
        <v>1</v>
      </c>
      <c r="AE15" s="16" t="s">
        <v>524</v>
      </c>
      <c r="AF15" s="13" t="s">
        <v>525</v>
      </c>
    </row>
    <row r="16" spans="1:32" x14ac:dyDescent="0.25">
      <c r="A16" s="490" t="s">
        <v>529</v>
      </c>
      <c r="B16" s="13" t="s">
        <v>530</v>
      </c>
      <c r="C16" s="47"/>
      <c r="D16" s="144">
        <v>6.8888888888888893</v>
      </c>
      <c r="E16" s="136">
        <v>6.8888999999999996</v>
      </c>
      <c r="F16" s="1064">
        <v>1.1111111110295724E-5</v>
      </c>
      <c r="G16" s="1061">
        <v>4</v>
      </c>
      <c r="H16" s="1062">
        <v>4.4444444441182895E-5</v>
      </c>
      <c r="I16" s="1065">
        <v>9</v>
      </c>
      <c r="J16" s="1065">
        <v>10</v>
      </c>
      <c r="K16" s="47">
        <f t="shared" si="0"/>
        <v>0.9</v>
      </c>
      <c r="L16" s="47">
        <v>4</v>
      </c>
      <c r="M16" s="47">
        <v>6</v>
      </c>
      <c r="N16" s="47">
        <v>5</v>
      </c>
      <c r="O16" s="47">
        <v>4</v>
      </c>
      <c r="P16" s="47"/>
      <c r="Q16" s="47"/>
      <c r="R16" s="47"/>
      <c r="S16" s="47"/>
      <c r="T16" s="47"/>
      <c r="U16" s="47"/>
      <c r="V16" s="47">
        <f t="shared" si="1"/>
        <v>19</v>
      </c>
      <c r="W16" s="1052">
        <f t="shared" si="2"/>
        <v>0.4</v>
      </c>
      <c r="X16" s="1053">
        <f t="shared" si="3"/>
        <v>0.55555555555555558</v>
      </c>
      <c r="Y16" s="1053" t="e">
        <f t="shared" si="4"/>
        <v>#DIV/0!</v>
      </c>
      <c r="Z16" s="1054" t="e">
        <f t="shared" si="5"/>
        <v>#DIV/0!</v>
      </c>
      <c r="AA16" s="47">
        <v>5</v>
      </c>
      <c r="AB16" s="47">
        <v>-4</v>
      </c>
      <c r="AC16" s="47">
        <v>1</v>
      </c>
      <c r="AD16" s="47">
        <v>1.25</v>
      </c>
      <c r="AE16" s="490" t="s">
        <v>529</v>
      </c>
      <c r="AF16" s="13" t="s">
        <v>530</v>
      </c>
    </row>
    <row r="17" spans="1:32" x14ac:dyDescent="0.25">
      <c r="A17" s="17" t="s">
        <v>532</v>
      </c>
      <c r="B17" s="11" t="s">
        <v>533</v>
      </c>
      <c r="C17" s="47"/>
      <c r="D17" s="497">
        <v>5.2857142857142856</v>
      </c>
      <c r="E17" s="1060">
        <v>5</v>
      </c>
      <c r="F17" s="670">
        <v>-0.28571428571428559</v>
      </c>
      <c r="G17" s="1061">
        <v>6</v>
      </c>
      <c r="H17" s="1062">
        <v>-1.7142857142857135</v>
      </c>
      <c r="I17" s="47">
        <v>6</v>
      </c>
      <c r="J17" s="47">
        <v>1</v>
      </c>
      <c r="K17" s="47">
        <f t="shared" si="0"/>
        <v>6</v>
      </c>
      <c r="L17" s="47">
        <v>5</v>
      </c>
      <c r="M17" s="47"/>
      <c r="N17" s="47">
        <v>1</v>
      </c>
      <c r="O17" s="47"/>
      <c r="P17" s="47"/>
      <c r="Q17" s="47">
        <v>1</v>
      </c>
      <c r="R17" s="47"/>
      <c r="S17" s="47"/>
      <c r="T17" s="47"/>
      <c r="U17" s="47"/>
      <c r="V17" s="47">
        <f t="shared" si="1"/>
        <v>7</v>
      </c>
      <c r="W17" s="1052">
        <f t="shared" si="2"/>
        <v>1</v>
      </c>
      <c r="X17" s="1053">
        <f t="shared" si="3"/>
        <v>1</v>
      </c>
      <c r="Y17" s="1053">
        <f t="shared" si="4"/>
        <v>0</v>
      </c>
      <c r="Z17" s="1054" t="e">
        <f t="shared" si="5"/>
        <v>#DIV/0!</v>
      </c>
      <c r="AA17" s="47">
        <v>1</v>
      </c>
      <c r="AB17" s="47">
        <v>-2</v>
      </c>
      <c r="AC17" s="47">
        <v>-1</v>
      </c>
      <c r="AD17" s="47">
        <v>0.5</v>
      </c>
      <c r="AE17" s="17" t="s">
        <v>532</v>
      </c>
      <c r="AF17" s="11" t="s">
        <v>533</v>
      </c>
    </row>
    <row r="18" spans="1:32" x14ac:dyDescent="0.25">
      <c r="A18" s="19" t="s">
        <v>534</v>
      </c>
      <c r="B18" s="13" t="s">
        <v>535</v>
      </c>
      <c r="C18" s="47"/>
      <c r="D18" s="144">
        <v>4.9090999999999996</v>
      </c>
      <c r="E18" s="136">
        <v>5</v>
      </c>
      <c r="F18" s="1064">
        <v>9.0900000000000425E-2</v>
      </c>
      <c r="G18" s="1061">
        <v>6</v>
      </c>
      <c r="H18" s="1062">
        <v>0.54540000000000255</v>
      </c>
      <c r="I18" s="826">
        <v>10</v>
      </c>
      <c r="J18" s="826">
        <v>1</v>
      </c>
      <c r="K18" s="826">
        <f t="shared" si="0"/>
        <v>10</v>
      </c>
      <c r="L18" s="826">
        <v>9</v>
      </c>
      <c r="M18" s="826"/>
      <c r="N18" s="826">
        <v>1</v>
      </c>
      <c r="O18" s="826">
        <v>1</v>
      </c>
      <c r="P18" s="826"/>
      <c r="Q18" s="826"/>
      <c r="R18" s="826"/>
      <c r="S18" s="826"/>
      <c r="T18" s="826"/>
      <c r="U18" s="826"/>
      <c r="V18" s="826">
        <f t="shared" si="1"/>
        <v>11</v>
      </c>
      <c r="W18" s="1066">
        <f t="shared" si="2"/>
        <v>1</v>
      </c>
      <c r="X18" s="1067">
        <f t="shared" si="3"/>
        <v>0.5</v>
      </c>
      <c r="Y18" s="1067" t="e">
        <f t="shared" si="4"/>
        <v>#DIV/0!</v>
      </c>
      <c r="Z18" s="1068" t="e">
        <f t="shared" si="5"/>
        <v>#DIV/0!</v>
      </c>
      <c r="AA18" s="47">
        <v>1</v>
      </c>
      <c r="AB18" s="47">
        <v>-1</v>
      </c>
      <c r="AC18" s="47">
        <v>0</v>
      </c>
      <c r="AD18" s="47">
        <v>1</v>
      </c>
      <c r="AE18" s="19" t="s">
        <v>534</v>
      </c>
      <c r="AF18" s="13" t="s">
        <v>535</v>
      </c>
    </row>
    <row r="19" spans="1:32" x14ac:dyDescent="0.25">
      <c r="A19" s="14" t="s">
        <v>536</v>
      </c>
      <c r="B19" s="13" t="s">
        <v>539</v>
      </c>
      <c r="C19" s="47"/>
      <c r="D19" s="156">
        <v>8</v>
      </c>
      <c r="E19" s="136">
        <v>9.25</v>
      </c>
      <c r="F19" s="1064">
        <v>1.25</v>
      </c>
      <c r="G19" s="1061">
        <v>2</v>
      </c>
      <c r="H19" s="1062">
        <v>2.5</v>
      </c>
      <c r="I19" s="1065">
        <v>16</v>
      </c>
      <c r="J19" s="1065">
        <v>14</v>
      </c>
      <c r="K19" s="47">
        <f t="shared" si="0"/>
        <v>1.1428571428571428</v>
      </c>
      <c r="L19" s="47">
        <v>5</v>
      </c>
      <c r="M19" s="47">
        <v>7</v>
      </c>
      <c r="N19" s="47">
        <v>8</v>
      </c>
      <c r="O19" s="47">
        <v>7</v>
      </c>
      <c r="P19" s="47">
        <v>3</v>
      </c>
      <c r="Q19" s="47"/>
      <c r="R19" s="47"/>
      <c r="S19" s="47"/>
      <c r="T19" s="47"/>
      <c r="U19" s="47"/>
      <c r="V19" s="47">
        <f t="shared" si="1"/>
        <v>30</v>
      </c>
      <c r="W19" s="1052">
        <f t="shared" si="2"/>
        <v>0.41666666666666669</v>
      </c>
      <c r="X19" s="1053">
        <f t="shared" si="3"/>
        <v>0.53333333333333333</v>
      </c>
      <c r="Y19" s="1053">
        <f t="shared" si="4"/>
        <v>1</v>
      </c>
      <c r="Z19" s="1054" t="e">
        <f t="shared" si="5"/>
        <v>#DIV/0!</v>
      </c>
      <c r="AA19" s="47">
        <v>14</v>
      </c>
      <c r="AB19" s="47">
        <v>-7</v>
      </c>
      <c r="AC19" s="47">
        <v>7</v>
      </c>
      <c r="AD19" s="47">
        <v>2</v>
      </c>
      <c r="AE19" s="14" t="s">
        <v>536</v>
      </c>
      <c r="AF19" s="13" t="s">
        <v>539</v>
      </c>
    </row>
    <row r="20" spans="1:32" x14ac:dyDescent="0.25">
      <c r="A20" s="19" t="s">
        <v>536</v>
      </c>
      <c r="B20" s="13" t="s">
        <v>537</v>
      </c>
      <c r="C20" s="47"/>
      <c r="D20" s="144">
        <v>6.780555555555555</v>
      </c>
      <c r="E20" s="136">
        <v>8.5556000000000001</v>
      </c>
      <c r="F20" s="1064">
        <v>1.7750444444444451</v>
      </c>
      <c r="G20" s="1061">
        <v>2</v>
      </c>
      <c r="H20" s="1062">
        <v>3.5500888888888902</v>
      </c>
      <c r="I20" s="1065">
        <v>16</v>
      </c>
      <c r="J20" s="1065">
        <v>6</v>
      </c>
      <c r="K20" s="47">
        <f t="shared" si="0"/>
        <v>2.6666666666666665</v>
      </c>
      <c r="L20" s="47">
        <v>4</v>
      </c>
      <c r="M20" s="47">
        <v>3</v>
      </c>
      <c r="N20" s="47">
        <v>8</v>
      </c>
      <c r="O20" s="47">
        <v>3</v>
      </c>
      <c r="P20" s="47">
        <v>3</v>
      </c>
      <c r="Q20" s="47"/>
      <c r="R20" s="47">
        <v>1</v>
      </c>
      <c r="S20" s="47"/>
      <c r="T20" s="47"/>
      <c r="U20" s="47"/>
      <c r="V20" s="47">
        <f t="shared" si="1"/>
        <v>22</v>
      </c>
      <c r="W20" s="1052">
        <f t="shared" si="2"/>
        <v>0.5714285714285714</v>
      </c>
      <c r="X20" s="1053">
        <f t="shared" si="3"/>
        <v>0.72727272727272729</v>
      </c>
      <c r="Y20" s="1053">
        <f t="shared" si="4"/>
        <v>1</v>
      </c>
      <c r="Z20" s="1054">
        <f t="shared" si="5"/>
        <v>1</v>
      </c>
      <c r="AA20" s="47">
        <v>17</v>
      </c>
      <c r="AB20" s="47">
        <v>-3</v>
      </c>
      <c r="AC20" s="47">
        <v>14</v>
      </c>
      <c r="AD20" s="47">
        <v>5.666666666666667</v>
      </c>
      <c r="AE20" s="19" t="s">
        <v>536</v>
      </c>
      <c r="AF20" s="13" t="s">
        <v>537</v>
      </c>
    </row>
    <row r="21" spans="1:32" x14ac:dyDescent="0.25">
      <c r="A21" s="16" t="s">
        <v>536</v>
      </c>
      <c r="B21" s="13" t="s">
        <v>541</v>
      </c>
      <c r="C21" s="47"/>
      <c r="D21" s="229">
        <v>7.8250000000000002</v>
      </c>
      <c r="E21" s="136">
        <v>7.7</v>
      </c>
      <c r="F21" s="1064">
        <v>-0.125</v>
      </c>
      <c r="G21" s="1061">
        <v>3</v>
      </c>
      <c r="H21" s="1062">
        <v>-0.375</v>
      </c>
      <c r="I21" s="1065">
        <v>6</v>
      </c>
      <c r="J21" s="1065">
        <v>12</v>
      </c>
      <c r="K21" s="47">
        <f t="shared" si="0"/>
        <v>0.5</v>
      </c>
      <c r="L21" s="47">
        <v>1</v>
      </c>
      <c r="M21" s="47">
        <v>7</v>
      </c>
      <c r="N21" s="47">
        <v>2</v>
      </c>
      <c r="O21" s="47">
        <v>4</v>
      </c>
      <c r="P21" s="47">
        <v>3</v>
      </c>
      <c r="Q21" s="47">
        <v>1</v>
      </c>
      <c r="R21" s="47"/>
      <c r="S21" s="47"/>
      <c r="T21" s="47"/>
      <c r="U21" s="47"/>
      <c r="V21" s="47">
        <f t="shared" si="1"/>
        <v>18</v>
      </c>
      <c r="W21" s="1052">
        <f t="shared" si="2"/>
        <v>0.125</v>
      </c>
      <c r="X21" s="1053">
        <f t="shared" si="3"/>
        <v>0.33333333333333331</v>
      </c>
      <c r="Y21" s="1053">
        <f t="shared" si="4"/>
        <v>0.75</v>
      </c>
      <c r="Z21" s="1054" t="e">
        <f t="shared" si="5"/>
        <v>#DIV/0!</v>
      </c>
      <c r="AA21" s="47">
        <v>8</v>
      </c>
      <c r="AB21" s="47">
        <v>-6</v>
      </c>
      <c r="AC21" s="47">
        <v>2</v>
      </c>
      <c r="AD21" s="47">
        <v>1.3333333333333333</v>
      </c>
      <c r="AE21" s="16" t="s">
        <v>536</v>
      </c>
      <c r="AF21" s="13" t="s">
        <v>541</v>
      </c>
    </row>
    <row r="22" spans="1:32" x14ac:dyDescent="0.25">
      <c r="A22" s="10" t="s">
        <v>542</v>
      </c>
      <c r="B22" s="13" t="s">
        <v>543</v>
      </c>
      <c r="C22" s="45">
        <v>1</v>
      </c>
      <c r="D22" s="416">
        <v>6.3139000000000003</v>
      </c>
      <c r="E22" s="1069">
        <v>6.875</v>
      </c>
      <c r="F22" s="1070">
        <f>+E22-D22</f>
        <v>0.56109999999999971</v>
      </c>
      <c r="G22" s="1071">
        <v>4</v>
      </c>
      <c r="H22" s="1072">
        <f>+F22*G22</f>
        <v>2.2443999999999988</v>
      </c>
      <c r="I22" s="1073">
        <v>29</v>
      </c>
      <c r="J22" s="1073">
        <v>17</v>
      </c>
      <c r="K22" s="45">
        <f t="shared" si="0"/>
        <v>1.7058823529411764</v>
      </c>
      <c r="L22" s="45">
        <v>14</v>
      </c>
      <c r="M22" s="45">
        <v>8</v>
      </c>
      <c r="N22" s="45">
        <v>9</v>
      </c>
      <c r="O22" s="45">
        <v>6</v>
      </c>
      <c r="P22" s="45">
        <v>6</v>
      </c>
      <c r="Q22" s="45">
        <v>3</v>
      </c>
      <c r="R22" s="45"/>
      <c r="S22" s="45"/>
      <c r="T22" s="45"/>
      <c r="U22" s="45"/>
      <c r="V22" s="45">
        <f t="shared" si="1"/>
        <v>46</v>
      </c>
      <c r="W22" s="1074">
        <f t="shared" si="2"/>
        <v>0.63636363636363635</v>
      </c>
      <c r="X22" s="1075">
        <f t="shared" si="3"/>
        <v>0.6</v>
      </c>
      <c r="Y22" s="1075">
        <f t="shared" si="4"/>
        <v>0.66666666666666663</v>
      </c>
      <c r="Z22" s="1076" t="e">
        <f t="shared" si="5"/>
        <v>#DIV/0!</v>
      </c>
      <c r="AA22" s="45">
        <v>21</v>
      </c>
      <c r="AB22" s="45">
        <v>-12</v>
      </c>
      <c r="AC22" s="45">
        <v>9</v>
      </c>
      <c r="AD22" s="45">
        <v>1.75</v>
      </c>
      <c r="AE22" s="10" t="s">
        <v>542</v>
      </c>
      <c r="AF22" s="13" t="s">
        <v>543</v>
      </c>
    </row>
    <row r="23" spans="1:32" x14ac:dyDescent="0.25">
      <c r="A23" s="16" t="s">
        <v>548</v>
      </c>
      <c r="B23" s="13" t="s">
        <v>549</v>
      </c>
      <c r="C23" s="47"/>
      <c r="D23" s="156">
        <v>6.5</v>
      </c>
      <c r="E23" s="136">
        <v>7</v>
      </c>
      <c r="F23" s="1064">
        <v>0.5</v>
      </c>
      <c r="G23" s="1061">
        <v>4</v>
      </c>
      <c r="H23" s="1062">
        <v>2</v>
      </c>
      <c r="I23" s="47">
        <v>14</v>
      </c>
      <c r="J23" s="47">
        <v>9</v>
      </c>
      <c r="K23" s="229">
        <f t="shared" si="0"/>
        <v>1.5555555555555556</v>
      </c>
      <c r="L23" s="47">
        <v>9</v>
      </c>
      <c r="M23" s="47">
        <v>4</v>
      </c>
      <c r="N23" s="47">
        <v>3</v>
      </c>
      <c r="O23" s="47">
        <v>5</v>
      </c>
      <c r="P23" s="47">
        <v>2</v>
      </c>
      <c r="Q23" s="47"/>
      <c r="R23" s="47"/>
      <c r="S23" s="47"/>
      <c r="T23" s="47"/>
      <c r="U23" s="47"/>
      <c r="V23" s="47">
        <f t="shared" si="1"/>
        <v>23</v>
      </c>
      <c r="W23" s="1052">
        <f t="shared" si="2"/>
        <v>0.69230769230769229</v>
      </c>
      <c r="X23" s="1053">
        <f t="shared" si="3"/>
        <v>0.375</v>
      </c>
      <c r="Y23" s="1053">
        <f t="shared" si="4"/>
        <v>1</v>
      </c>
      <c r="Z23" s="1054" t="e">
        <f t="shared" si="5"/>
        <v>#DIV/0!</v>
      </c>
      <c r="AA23" s="47">
        <v>7</v>
      </c>
      <c r="AB23" s="47">
        <v>-5</v>
      </c>
      <c r="AC23" s="47">
        <v>2</v>
      </c>
      <c r="AD23" s="47">
        <v>1.4</v>
      </c>
      <c r="AE23" s="16" t="s">
        <v>548</v>
      </c>
      <c r="AF23" s="13" t="s">
        <v>549</v>
      </c>
    </row>
    <row r="24" spans="1:32" x14ac:dyDescent="0.25">
      <c r="A24" s="10" t="s">
        <v>551</v>
      </c>
      <c r="B24" s="11" t="s">
        <v>552</v>
      </c>
      <c r="C24" s="45">
        <v>1</v>
      </c>
      <c r="D24" s="309">
        <v>6.9722</v>
      </c>
      <c r="E24" s="1077">
        <v>5.75</v>
      </c>
      <c r="F24" s="1070">
        <f>+E24-D24</f>
        <v>-1.2222</v>
      </c>
      <c r="G24" s="1071">
        <v>5</v>
      </c>
      <c r="H24" s="1072">
        <f>+F24*G24</f>
        <v>-6.1109999999999998</v>
      </c>
      <c r="I24" s="45">
        <v>16</v>
      </c>
      <c r="J24" s="45">
        <v>8</v>
      </c>
      <c r="K24" s="45">
        <f t="shared" si="0"/>
        <v>2</v>
      </c>
      <c r="L24" s="45">
        <v>11</v>
      </c>
      <c r="M24" s="45"/>
      <c r="N24" s="45">
        <v>5</v>
      </c>
      <c r="O24" s="45">
        <v>4</v>
      </c>
      <c r="P24" s="45">
        <v>0</v>
      </c>
      <c r="Q24" s="45">
        <v>4</v>
      </c>
      <c r="R24" s="45"/>
      <c r="S24" s="45"/>
      <c r="T24" s="45"/>
      <c r="U24" s="45"/>
      <c r="V24" s="45">
        <f t="shared" si="1"/>
        <v>24</v>
      </c>
      <c r="W24" s="1074">
        <f t="shared" si="2"/>
        <v>1</v>
      </c>
      <c r="X24" s="1075">
        <f t="shared" si="3"/>
        <v>0.55555555555555558</v>
      </c>
      <c r="Y24" s="1075">
        <f t="shared" si="4"/>
        <v>0</v>
      </c>
      <c r="Z24" s="1076" t="e">
        <f t="shared" si="5"/>
        <v>#DIV/0!</v>
      </c>
      <c r="AA24" s="45">
        <v>5</v>
      </c>
      <c r="AB24" s="45">
        <v>-12</v>
      </c>
      <c r="AC24" s="45">
        <v>-7</v>
      </c>
      <c r="AD24" s="45">
        <v>0.41666666666666669</v>
      </c>
      <c r="AE24" s="10" t="s">
        <v>551</v>
      </c>
      <c r="AF24" s="11" t="s">
        <v>552</v>
      </c>
    </row>
    <row r="25" spans="1:32" x14ac:dyDescent="0.25">
      <c r="A25" s="17" t="s">
        <v>551</v>
      </c>
      <c r="B25" s="11" t="s">
        <v>563</v>
      </c>
      <c r="C25" s="47"/>
      <c r="D25" s="497">
        <v>6</v>
      </c>
      <c r="E25" s="1060">
        <v>7</v>
      </c>
      <c r="F25" s="670">
        <v>1</v>
      </c>
      <c r="G25" s="1061">
        <v>4</v>
      </c>
      <c r="H25" s="1062">
        <v>4</v>
      </c>
      <c r="I25" s="47">
        <v>4</v>
      </c>
      <c r="J25" s="47">
        <v>2</v>
      </c>
      <c r="K25" s="47">
        <f t="shared" si="0"/>
        <v>2</v>
      </c>
      <c r="L25" s="47">
        <v>1</v>
      </c>
      <c r="M25" s="47"/>
      <c r="N25" s="47">
        <v>1</v>
      </c>
      <c r="O25" s="47">
        <v>2</v>
      </c>
      <c r="P25" s="47"/>
      <c r="Q25" s="47"/>
      <c r="R25" s="47"/>
      <c r="S25" s="47"/>
      <c r="T25" s="47"/>
      <c r="U25" s="47"/>
      <c r="V25" s="47">
        <f t="shared" si="1"/>
        <v>4</v>
      </c>
      <c r="W25" s="1052">
        <f t="shared" si="2"/>
        <v>1</v>
      </c>
      <c r="X25" s="1053">
        <f t="shared" si="3"/>
        <v>0.33333333333333331</v>
      </c>
      <c r="Y25" s="1053" t="e">
        <f t="shared" si="4"/>
        <v>#DIV/0!</v>
      </c>
      <c r="Z25" s="1054" t="e">
        <f t="shared" si="5"/>
        <v>#DIV/0!</v>
      </c>
      <c r="AA25" s="47">
        <v>1</v>
      </c>
      <c r="AB25" s="47">
        <v>-2</v>
      </c>
      <c r="AC25" s="47">
        <v>-1</v>
      </c>
      <c r="AD25" s="47">
        <v>0.5</v>
      </c>
      <c r="AE25" s="17" t="s">
        <v>551</v>
      </c>
      <c r="AF25" s="11" t="s">
        <v>563</v>
      </c>
    </row>
    <row r="26" spans="1:32" x14ac:dyDescent="0.25">
      <c r="A26" s="305" t="s">
        <v>564</v>
      </c>
      <c r="B26" s="568" t="s">
        <v>571</v>
      </c>
      <c r="C26" s="45">
        <v>1</v>
      </c>
      <c r="D26" s="309">
        <v>7.4889000000000001</v>
      </c>
      <c r="E26" s="1077">
        <v>5.75</v>
      </c>
      <c r="F26" s="1070">
        <f>+E26-D26</f>
        <v>-1.7389000000000001</v>
      </c>
      <c r="G26" s="1071">
        <v>5</v>
      </c>
      <c r="H26" s="1072">
        <f>+F26*G26</f>
        <v>-8.6945000000000014</v>
      </c>
      <c r="I26" s="45">
        <v>30</v>
      </c>
      <c r="J26" s="45">
        <v>29</v>
      </c>
      <c r="K26" s="959">
        <f t="shared" si="0"/>
        <v>1.0344827586206897</v>
      </c>
      <c r="L26" s="45">
        <v>16</v>
      </c>
      <c r="M26" s="45">
        <v>9</v>
      </c>
      <c r="N26" s="45">
        <v>13</v>
      </c>
      <c r="O26" s="45">
        <v>14</v>
      </c>
      <c r="P26" s="45"/>
      <c r="Q26" s="45">
        <v>6</v>
      </c>
      <c r="R26" s="45"/>
      <c r="S26" s="45">
        <v>1</v>
      </c>
      <c r="T26" s="45"/>
      <c r="U26" s="45"/>
      <c r="V26" s="45">
        <f t="shared" si="1"/>
        <v>59</v>
      </c>
      <c r="W26" s="1074">
        <f t="shared" si="2"/>
        <v>0.64</v>
      </c>
      <c r="X26" s="1075">
        <f t="shared" si="3"/>
        <v>0.48148148148148145</v>
      </c>
      <c r="Y26" s="1075">
        <f t="shared" si="4"/>
        <v>0</v>
      </c>
      <c r="Z26" s="1076">
        <f t="shared" si="5"/>
        <v>0</v>
      </c>
      <c r="AA26" s="45">
        <v>13</v>
      </c>
      <c r="AB26" s="45">
        <v>-29</v>
      </c>
      <c r="AC26" s="45">
        <v>-16</v>
      </c>
      <c r="AD26" s="45">
        <v>0.44827586206896552</v>
      </c>
      <c r="AE26" s="305" t="s">
        <v>564</v>
      </c>
      <c r="AF26" s="568" t="s">
        <v>571</v>
      </c>
    </row>
    <row r="27" spans="1:32" x14ac:dyDescent="0.25">
      <c r="A27" s="20" t="s">
        <v>6</v>
      </c>
      <c r="B27" s="13" t="s">
        <v>7</v>
      </c>
      <c r="C27" s="47"/>
      <c r="D27" s="144">
        <v>7.9555555555555557</v>
      </c>
      <c r="E27" s="136">
        <v>8.5556000000000001</v>
      </c>
      <c r="F27" s="1064">
        <v>0.60004444444444438</v>
      </c>
      <c r="G27" s="1061">
        <v>2</v>
      </c>
      <c r="H27" s="1062">
        <v>1.2000888888888888</v>
      </c>
      <c r="I27" s="47">
        <v>6</v>
      </c>
      <c r="J27" s="47">
        <v>8</v>
      </c>
      <c r="K27" s="47">
        <f t="shared" si="0"/>
        <v>0.75</v>
      </c>
      <c r="L27" s="47">
        <v>2</v>
      </c>
      <c r="M27" s="47">
        <v>7</v>
      </c>
      <c r="N27" s="47">
        <v>1</v>
      </c>
      <c r="O27" s="47">
        <v>1</v>
      </c>
      <c r="P27" s="47">
        <v>2</v>
      </c>
      <c r="Q27" s="47">
        <v>0</v>
      </c>
      <c r="R27" s="47">
        <v>1</v>
      </c>
      <c r="S27" s="47">
        <v>0</v>
      </c>
      <c r="T27" s="47"/>
      <c r="U27" s="47"/>
      <c r="V27" s="47">
        <f t="shared" si="1"/>
        <v>14</v>
      </c>
      <c r="W27" s="1052">
        <f t="shared" si="2"/>
        <v>0.22222222222222221</v>
      </c>
      <c r="X27" s="1053">
        <f t="shared" si="3"/>
        <v>0.5</v>
      </c>
      <c r="Y27" s="1053">
        <f t="shared" si="4"/>
        <v>1</v>
      </c>
      <c r="Z27" s="1054">
        <f t="shared" si="5"/>
        <v>1</v>
      </c>
      <c r="AA27" s="47">
        <v>8</v>
      </c>
      <c r="AB27" s="47">
        <v>-1</v>
      </c>
      <c r="AC27" s="47">
        <v>7</v>
      </c>
      <c r="AD27" s="47">
        <v>8</v>
      </c>
      <c r="AE27" s="20" t="s">
        <v>6</v>
      </c>
      <c r="AF27" s="13" t="s">
        <v>7</v>
      </c>
    </row>
    <row r="28" spans="1:32" x14ac:dyDescent="0.25">
      <c r="A28" s="10" t="s">
        <v>584</v>
      </c>
      <c r="B28" s="11" t="s">
        <v>585</v>
      </c>
      <c r="C28" s="45">
        <v>1</v>
      </c>
      <c r="D28" s="416">
        <v>8.1036000000000001</v>
      </c>
      <c r="E28" s="1077">
        <v>6.4285714285714288</v>
      </c>
      <c r="F28" s="1070">
        <f>+E28-D28</f>
        <v>-1.6750285714285713</v>
      </c>
      <c r="G28" s="1071">
        <v>5</v>
      </c>
      <c r="H28" s="1072">
        <f>+F28*G28</f>
        <v>-8.3751428571428566</v>
      </c>
      <c r="I28" s="45">
        <v>7</v>
      </c>
      <c r="J28" s="45">
        <v>12</v>
      </c>
      <c r="K28" s="45">
        <f t="shared" si="0"/>
        <v>0.58333333333333337</v>
      </c>
      <c r="L28" s="45">
        <v>6</v>
      </c>
      <c r="M28" s="45"/>
      <c r="N28" s="45">
        <v>1</v>
      </c>
      <c r="O28" s="45">
        <v>10</v>
      </c>
      <c r="P28" s="45"/>
      <c r="Q28" s="45">
        <v>1</v>
      </c>
      <c r="R28" s="45"/>
      <c r="S28" s="45">
        <v>1</v>
      </c>
      <c r="T28" s="45"/>
      <c r="U28" s="45"/>
      <c r="V28" s="45">
        <f t="shared" si="1"/>
        <v>19</v>
      </c>
      <c r="W28" s="1074">
        <f t="shared" si="2"/>
        <v>1</v>
      </c>
      <c r="X28" s="1075">
        <f t="shared" si="3"/>
        <v>9.0909090909090912E-2</v>
      </c>
      <c r="Y28" s="1075">
        <f t="shared" si="4"/>
        <v>0</v>
      </c>
      <c r="Z28" s="1076">
        <f t="shared" si="5"/>
        <v>0</v>
      </c>
      <c r="AA28" s="45">
        <v>1</v>
      </c>
      <c r="AB28" s="45">
        <v>-15</v>
      </c>
      <c r="AC28" s="45">
        <v>-14</v>
      </c>
      <c r="AD28" s="45">
        <v>6.6666666666666666E-2</v>
      </c>
      <c r="AE28" s="10" t="s">
        <v>584</v>
      </c>
      <c r="AF28" s="11" t="s">
        <v>585</v>
      </c>
    </row>
    <row r="29" spans="1:32" x14ac:dyDescent="0.25">
      <c r="A29" s="14" t="s">
        <v>592</v>
      </c>
      <c r="B29" s="13" t="s">
        <v>593</v>
      </c>
      <c r="C29" s="47"/>
      <c r="D29" s="144">
        <v>7</v>
      </c>
      <c r="E29" s="136">
        <v>7</v>
      </c>
      <c r="F29" s="1064">
        <v>0</v>
      </c>
      <c r="G29" s="1061">
        <v>4</v>
      </c>
      <c r="H29" s="1062">
        <v>0</v>
      </c>
      <c r="I29" s="273">
        <v>10</v>
      </c>
      <c r="J29" s="47">
        <v>0</v>
      </c>
      <c r="K29" s="47" t="e">
        <f t="shared" si="0"/>
        <v>#DIV/0!</v>
      </c>
      <c r="L29" s="47">
        <v>10</v>
      </c>
      <c r="M29" s="47">
        <v>0</v>
      </c>
      <c r="N29" s="47"/>
      <c r="O29" s="47"/>
      <c r="P29" s="47"/>
      <c r="Q29" s="47"/>
      <c r="R29" s="47"/>
      <c r="S29" s="47"/>
      <c r="T29" s="47"/>
      <c r="U29" s="47"/>
      <c r="V29" s="47">
        <f t="shared" si="1"/>
        <v>10</v>
      </c>
      <c r="W29" s="1052">
        <f t="shared" si="2"/>
        <v>1</v>
      </c>
      <c r="X29" s="1053" t="e">
        <f t="shared" si="3"/>
        <v>#DIV/0!</v>
      </c>
      <c r="Y29" s="1053" t="e">
        <f t="shared" si="4"/>
        <v>#DIV/0!</v>
      </c>
      <c r="Z29" s="1054" t="e">
        <f t="shared" si="5"/>
        <v>#DIV/0!</v>
      </c>
      <c r="AA29" s="47">
        <v>0</v>
      </c>
      <c r="AB29" s="47">
        <v>0</v>
      </c>
      <c r="AC29" s="47">
        <v>0</v>
      </c>
      <c r="AD29" s="47" t="e">
        <v>#DIV/0!</v>
      </c>
      <c r="AE29" s="14" t="s">
        <v>592</v>
      </c>
      <c r="AF29" s="13" t="s">
        <v>593</v>
      </c>
    </row>
    <row r="30" spans="1:32" x14ac:dyDescent="0.25">
      <c r="A30" s="188" t="s">
        <v>594</v>
      </c>
      <c r="B30" s="13" t="s">
        <v>595</v>
      </c>
      <c r="C30" s="47"/>
      <c r="D30" s="497">
        <v>6.833333333333333</v>
      </c>
      <c r="E30" s="1060">
        <v>7</v>
      </c>
      <c r="F30" s="670">
        <v>0.16666666666666696</v>
      </c>
      <c r="G30" s="1061">
        <v>4</v>
      </c>
      <c r="H30" s="1062">
        <v>0.66666666666666785</v>
      </c>
      <c r="I30" s="273">
        <v>3</v>
      </c>
      <c r="J30" s="47">
        <v>3</v>
      </c>
      <c r="K30" s="229">
        <f t="shared" si="0"/>
        <v>1</v>
      </c>
      <c r="L30" s="47">
        <v>2</v>
      </c>
      <c r="M30" s="47">
        <v>3</v>
      </c>
      <c r="N30" s="47">
        <v>1</v>
      </c>
      <c r="O30" s="47"/>
      <c r="P30" s="47"/>
      <c r="Q30" s="47"/>
      <c r="R30" s="47"/>
      <c r="S30" s="47"/>
      <c r="T30" s="47"/>
      <c r="U30" s="47"/>
      <c r="V30" s="47">
        <f t="shared" si="1"/>
        <v>6</v>
      </c>
      <c r="W30" s="1052">
        <f t="shared" si="2"/>
        <v>0.4</v>
      </c>
      <c r="X30" s="1053">
        <f t="shared" si="3"/>
        <v>1</v>
      </c>
      <c r="Y30" s="1053" t="e">
        <f t="shared" si="4"/>
        <v>#DIV/0!</v>
      </c>
      <c r="Z30" s="1054" t="e">
        <f t="shared" si="5"/>
        <v>#DIV/0!</v>
      </c>
      <c r="AA30" s="47">
        <v>1</v>
      </c>
      <c r="AB30" s="47">
        <v>0</v>
      </c>
      <c r="AC30" s="47">
        <v>1</v>
      </c>
      <c r="AD30" s="47" t="e">
        <v>#DIV/0!</v>
      </c>
      <c r="AE30" s="188" t="s">
        <v>594</v>
      </c>
      <c r="AF30" s="13" t="s">
        <v>595</v>
      </c>
    </row>
    <row r="31" spans="1:32" x14ac:dyDescent="0.25">
      <c r="A31" s="7" t="s">
        <v>588</v>
      </c>
      <c r="B31" s="11" t="s">
        <v>596</v>
      </c>
      <c r="C31" s="47"/>
      <c r="D31" s="497">
        <v>5.5</v>
      </c>
      <c r="E31" s="1060">
        <v>6</v>
      </c>
      <c r="F31" s="670">
        <v>0.5</v>
      </c>
      <c r="G31" s="1061">
        <v>5</v>
      </c>
      <c r="H31" s="1062">
        <v>2.5</v>
      </c>
      <c r="I31" s="273">
        <v>2</v>
      </c>
      <c r="J31" s="47">
        <v>0</v>
      </c>
      <c r="K31" s="47" t="e">
        <f t="shared" si="0"/>
        <v>#DIV/0!</v>
      </c>
      <c r="L31" s="47">
        <v>1</v>
      </c>
      <c r="M31" s="47"/>
      <c r="N31" s="47">
        <v>1</v>
      </c>
      <c r="O31" s="47"/>
      <c r="P31" s="47"/>
      <c r="Q31" s="47"/>
      <c r="R31" s="47"/>
      <c r="S31" s="47"/>
      <c r="T31" s="47"/>
      <c r="U31" s="47"/>
      <c r="V31" s="47">
        <f t="shared" si="1"/>
        <v>2</v>
      </c>
      <c r="W31" s="1052">
        <f t="shared" si="2"/>
        <v>1</v>
      </c>
      <c r="X31" s="1053">
        <f t="shared" si="3"/>
        <v>1</v>
      </c>
      <c r="Y31" s="1053" t="e">
        <f t="shared" si="4"/>
        <v>#DIV/0!</v>
      </c>
      <c r="Z31" s="1054" t="e">
        <f t="shared" si="5"/>
        <v>#DIV/0!</v>
      </c>
      <c r="AA31" s="47">
        <v>1</v>
      </c>
      <c r="AB31" s="47">
        <v>0</v>
      </c>
      <c r="AC31" s="47">
        <v>1</v>
      </c>
      <c r="AD31" s="47" t="e">
        <v>#DIV/0!</v>
      </c>
      <c r="AE31" s="7" t="s">
        <v>588</v>
      </c>
      <c r="AF31" s="11" t="s">
        <v>596</v>
      </c>
    </row>
    <row r="32" spans="1:32" x14ac:dyDescent="0.25">
      <c r="A32" s="17" t="s">
        <v>598</v>
      </c>
      <c r="B32" s="13" t="s">
        <v>600</v>
      </c>
      <c r="C32" s="47"/>
      <c r="D32" s="497">
        <v>6</v>
      </c>
      <c r="E32" s="1060">
        <v>6</v>
      </c>
      <c r="F32" s="670">
        <v>0</v>
      </c>
      <c r="G32" s="1061">
        <v>5</v>
      </c>
      <c r="H32" s="1062">
        <v>0</v>
      </c>
      <c r="I32" s="273">
        <v>1</v>
      </c>
      <c r="J32" s="47">
        <v>2</v>
      </c>
      <c r="K32" s="47">
        <f t="shared" si="0"/>
        <v>0.5</v>
      </c>
      <c r="L32" s="47"/>
      <c r="M32" s="47">
        <v>1</v>
      </c>
      <c r="N32" s="47">
        <v>1</v>
      </c>
      <c r="O32" s="47">
        <v>1</v>
      </c>
      <c r="P32" s="47"/>
      <c r="Q32" s="47"/>
      <c r="R32" s="47"/>
      <c r="S32" s="47"/>
      <c r="T32" s="47"/>
      <c r="U32" s="47"/>
      <c r="V32" s="47">
        <f t="shared" si="1"/>
        <v>3</v>
      </c>
      <c r="W32" s="1052">
        <f t="shared" si="2"/>
        <v>0</v>
      </c>
      <c r="X32" s="1053">
        <f t="shared" si="3"/>
        <v>0.5</v>
      </c>
      <c r="Y32" s="1053" t="e">
        <f t="shared" si="4"/>
        <v>#DIV/0!</v>
      </c>
      <c r="Z32" s="1054" t="e">
        <f t="shared" si="5"/>
        <v>#DIV/0!</v>
      </c>
      <c r="AA32" s="47">
        <v>1</v>
      </c>
      <c r="AB32" s="47">
        <v>-1</v>
      </c>
      <c r="AC32" s="47">
        <v>0</v>
      </c>
      <c r="AD32" s="47">
        <v>1</v>
      </c>
      <c r="AE32" s="17" t="s">
        <v>598</v>
      </c>
      <c r="AF32" s="13" t="s">
        <v>600</v>
      </c>
    </row>
    <row r="33" spans="1:32" x14ac:dyDescent="0.25">
      <c r="A33" s="17" t="s">
        <v>603</v>
      </c>
      <c r="B33" s="11" t="s">
        <v>604</v>
      </c>
      <c r="C33" s="45">
        <v>1</v>
      </c>
      <c r="D33" s="416">
        <v>6</v>
      </c>
      <c r="E33" s="1077">
        <v>6</v>
      </c>
      <c r="F33" s="1070">
        <f>+E33-D33</f>
        <v>0</v>
      </c>
      <c r="G33" s="1071">
        <v>5</v>
      </c>
      <c r="H33" s="1072">
        <f>+F33*G33</f>
        <v>0</v>
      </c>
      <c r="I33" s="1078">
        <v>6</v>
      </c>
      <c r="J33" s="45">
        <v>3</v>
      </c>
      <c r="K33" s="45">
        <f t="shared" si="0"/>
        <v>2</v>
      </c>
      <c r="L33" s="45">
        <v>3</v>
      </c>
      <c r="M33" s="45">
        <v>1</v>
      </c>
      <c r="N33" s="45">
        <v>3</v>
      </c>
      <c r="O33" s="45">
        <v>2</v>
      </c>
      <c r="P33" s="45"/>
      <c r="Q33" s="45"/>
      <c r="R33" s="45"/>
      <c r="S33" s="45"/>
      <c r="T33" s="45"/>
      <c r="U33" s="45"/>
      <c r="V33" s="45">
        <f t="shared" si="1"/>
        <v>9</v>
      </c>
      <c r="W33" s="1074">
        <f t="shared" si="2"/>
        <v>0.75</v>
      </c>
      <c r="X33" s="1075">
        <f t="shared" si="3"/>
        <v>0.6</v>
      </c>
      <c r="Y33" s="1075" t="e">
        <f t="shared" si="4"/>
        <v>#DIV/0!</v>
      </c>
      <c r="Z33" s="1076" t="e">
        <f t="shared" si="5"/>
        <v>#DIV/0!</v>
      </c>
      <c r="AA33" s="45">
        <v>3</v>
      </c>
      <c r="AB33" s="45">
        <v>-2</v>
      </c>
      <c r="AC33" s="45">
        <v>1</v>
      </c>
      <c r="AD33" s="45">
        <v>1.5</v>
      </c>
      <c r="AE33" s="17" t="s">
        <v>603</v>
      </c>
      <c r="AF33" s="11" t="s">
        <v>604</v>
      </c>
    </row>
    <row r="34" spans="1:32" x14ac:dyDescent="0.25">
      <c r="A34" s="10" t="s">
        <v>603</v>
      </c>
      <c r="B34" s="11" t="s">
        <v>606</v>
      </c>
      <c r="C34" s="45">
        <v>1</v>
      </c>
      <c r="D34" s="416">
        <v>6.6666999999999996</v>
      </c>
      <c r="E34" s="1077">
        <v>6.1111000000000004</v>
      </c>
      <c r="F34" s="1070">
        <f>+E34-D34</f>
        <v>-0.55559999999999921</v>
      </c>
      <c r="G34" s="1071">
        <v>5</v>
      </c>
      <c r="H34" s="1072">
        <f>+F34*G34</f>
        <v>-2.777999999999996</v>
      </c>
      <c r="I34" s="1078">
        <v>15</v>
      </c>
      <c r="J34" s="45">
        <v>5</v>
      </c>
      <c r="K34" s="45">
        <f t="shared" si="0"/>
        <v>3</v>
      </c>
      <c r="L34" s="45">
        <v>8</v>
      </c>
      <c r="M34" s="45"/>
      <c r="N34" s="45">
        <v>7</v>
      </c>
      <c r="O34" s="45">
        <v>4</v>
      </c>
      <c r="P34" s="45"/>
      <c r="Q34" s="45">
        <v>1</v>
      </c>
      <c r="R34" s="45"/>
      <c r="S34" s="45"/>
      <c r="T34" s="45"/>
      <c r="U34" s="45"/>
      <c r="V34" s="45">
        <f t="shared" si="1"/>
        <v>20</v>
      </c>
      <c r="W34" s="1074">
        <f t="shared" si="2"/>
        <v>1</v>
      </c>
      <c r="X34" s="1075">
        <f t="shared" si="3"/>
        <v>0.63636363636363635</v>
      </c>
      <c r="Y34" s="1075">
        <f t="shared" si="4"/>
        <v>0</v>
      </c>
      <c r="Z34" s="1076" t="e">
        <f t="shared" si="5"/>
        <v>#DIV/0!</v>
      </c>
      <c r="AA34" s="45">
        <v>7</v>
      </c>
      <c r="AB34" s="45">
        <v>-6</v>
      </c>
      <c r="AC34" s="45">
        <v>1</v>
      </c>
      <c r="AD34" s="45">
        <v>1.1666666666666667</v>
      </c>
      <c r="AE34" s="10" t="s">
        <v>603</v>
      </c>
      <c r="AF34" s="11" t="s">
        <v>606</v>
      </c>
    </row>
    <row r="35" spans="1:32" x14ac:dyDescent="0.25">
      <c r="A35" s="7" t="s">
        <v>8</v>
      </c>
      <c r="B35" s="13" t="s">
        <v>608</v>
      </c>
      <c r="C35" s="47"/>
      <c r="D35" s="156">
        <v>7.2222222222222223</v>
      </c>
      <c r="E35" s="136">
        <v>6.8888999999999996</v>
      </c>
      <c r="F35" s="1064">
        <v>-0.33332222222222274</v>
      </c>
      <c r="G35" s="1061">
        <v>4</v>
      </c>
      <c r="H35" s="1062">
        <v>-1.333288888888891</v>
      </c>
      <c r="I35" s="273">
        <v>2</v>
      </c>
      <c r="J35" s="47">
        <v>10</v>
      </c>
      <c r="K35" s="47">
        <f t="shared" si="0"/>
        <v>0.2</v>
      </c>
      <c r="L35" s="47">
        <v>1</v>
      </c>
      <c r="M35" s="47">
        <v>8</v>
      </c>
      <c r="N35" s="47">
        <v>0</v>
      </c>
      <c r="O35" s="47">
        <v>2</v>
      </c>
      <c r="P35" s="47"/>
      <c r="Q35" s="47">
        <v>1</v>
      </c>
      <c r="R35" s="47"/>
      <c r="S35" s="47"/>
      <c r="T35" s="47"/>
      <c r="U35" s="47"/>
      <c r="V35" s="47">
        <f t="shared" si="1"/>
        <v>12</v>
      </c>
      <c r="W35" s="1052">
        <f t="shared" si="2"/>
        <v>0.1111111111111111</v>
      </c>
      <c r="X35" s="1053">
        <f t="shared" si="3"/>
        <v>0</v>
      </c>
      <c r="Y35" s="1053">
        <f t="shared" si="4"/>
        <v>0</v>
      </c>
      <c r="Z35" s="1054" t="e">
        <f t="shared" si="5"/>
        <v>#DIV/0!</v>
      </c>
      <c r="AA35" s="47">
        <v>0</v>
      </c>
      <c r="AB35" s="47">
        <v>-4</v>
      </c>
      <c r="AC35" s="47">
        <v>-4</v>
      </c>
      <c r="AD35" s="47">
        <v>0</v>
      </c>
      <c r="AE35" s="7" t="s">
        <v>8</v>
      </c>
      <c r="AF35" s="13" t="s">
        <v>608</v>
      </c>
    </row>
    <row r="36" spans="1:32" x14ac:dyDescent="0.25">
      <c r="A36" s="10" t="s">
        <v>932</v>
      </c>
      <c r="B36" s="13" t="s">
        <v>609</v>
      </c>
      <c r="C36" s="45">
        <v>1</v>
      </c>
      <c r="D36" s="416">
        <v>6.5</v>
      </c>
      <c r="E36" s="1077">
        <v>6</v>
      </c>
      <c r="F36" s="1070">
        <f>+E36-D36</f>
        <v>-0.5</v>
      </c>
      <c r="G36" s="1071">
        <v>5</v>
      </c>
      <c r="H36" s="1072">
        <f>+F36*G36</f>
        <v>-2.5</v>
      </c>
      <c r="I36" s="1078">
        <v>4</v>
      </c>
      <c r="J36" s="45">
        <v>5</v>
      </c>
      <c r="K36" s="45">
        <f t="shared" si="0"/>
        <v>0.8</v>
      </c>
      <c r="L36" s="45">
        <v>3</v>
      </c>
      <c r="M36" s="45">
        <v>2</v>
      </c>
      <c r="N36" s="45">
        <v>1</v>
      </c>
      <c r="O36" s="45">
        <v>2</v>
      </c>
      <c r="P36" s="45"/>
      <c r="Q36" s="45">
        <v>1</v>
      </c>
      <c r="R36" s="45"/>
      <c r="S36" s="45"/>
      <c r="T36" s="45"/>
      <c r="U36" s="45"/>
      <c r="V36" s="45">
        <f t="shared" si="1"/>
        <v>9</v>
      </c>
      <c r="W36" s="1074">
        <f t="shared" si="2"/>
        <v>0.6</v>
      </c>
      <c r="X36" s="1075">
        <f t="shared" si="3"/>
        <v>0.33333333333333331</v>
      </c>
      <c r="Y36" s="1075">
        <f t="shared" si="4"/>
        <v>0</v>
      </c>
      <c r="Z36" s="1076" t="e">
        <f t="shared" si="5"/>
        <v>#DIV/0!</v>
      </c>
      <c r="AA36" s="45">
        <v>1</v>
      </c>
      <c r="AB36" s="45">
        <v>-4</v>
      </c>
      <c r="AC36" s="45">
        <v>-3</v>
      </c>
      <c r="AD36" s="45">
        <v>0.25</v>
      </c>
      <c r="AE36" s="10" t="s">
        <v>932</v>
      </c>
      <c r="AF36" s="13" t="s">
        <v>609</v>
      </c>
    </row>
    <row r="37" spans="1:32" x14ac:dyDescent="0.25">
      <c r="A37" s="611" t="s">
        <v>613</v>
      </c>
      <c r="B37" s="504" t="s">
        <v>614</v>
      </c>
      <c r="C37" s="47"/>
      <c r="D37" s="156">
        <v>9.3000000000000007</v>
      </c>
      <c r="E37" s="136">
        <v>8.3000000000000007</v>
      </c>
      <c r="F37" s="1064">
        <v>-1</v>
      </c>
      <c r="G37" s="1061">
        <v>3</v>
      </c>
      <c r="H37" s="1062">
        <v>-3</v>
      </c>
      <c r="I37" s="273">
        <v>5</v>
      </c>
      <c r="J37" s="47">
        <v>12</v>
      </c>
      <c r="K37" s="47">
        <f t="shared" si="0"/>
        <v>0.41666666666666669</v>
      </c>
      <c r="L37" s="47">
        <v>4</v>
      </c>
      <c r="M37" s="47">
        <v>3</v>
      </c>
      <c r="N37" s="47">
        <v>1</v>
      </c>
      <c r="O37" s="47">
        <v>7</v>
      </c>
      <c r="P37" s="47"/>
      <c r="Q37" s="47">
        <v>2</v>
      </c>
      <c r="R37" s="47"/>
      <c r="S37" s="47"/>
      <c r="T37" s="47"/>
      <c r="U37" s="47"/>
      <c r="V37" s="47">
        <f t="shared" si="1"/>
        <v>17</v>
      </c>
      <c r="W37" s="1052">
        <f t="shared" si="2"/>
        <v>0.5714285714285714</v>
      </c>
      <c r="X37" s="1053">
        <f t="shared" si="3"/>
        <v>0.125</v>
      </c>
      <c r="Y37" s="1053">
        <f t="shared" si="4"/>
        <v>0</v>
      </c>
      <c r="Z37" s="1054" t="e">
        <f t="shared" si="5"/>
        <v>#DIV/0!</v>
      </c>
      <c r="AA37" s="47">
        <v>1</v>
      </c>
      <c r="AB37" s="47">
        <v>-11</v>
      </c>
      <c r="AC37" s="47">
        <v>-10</v>
      </c>
      <c r="AD37" s="47">
        <v>9.0909090909090912E-2</v>
      </c>
      <c r="AE37" s="611" t="s">
        <v>613</v>
      </c>
      <c r="AF37" s="504" t="s">
        <v>614</v>
      </c>
    </row>
    <row r="38" spans="1:32" ht="15.75" thickBot="1" x14ac:dyDescent="0.3">
      <c r="A38" s="7" t="s">
        <v>620</v>
      </c>
      <c r="B38" s="13" t="s">
        <v>619</v>
      </c>
      <c r="C38" s="45">
        <v>1</v>
      </c>
      <c r="D38" s="416">
        <v>5.7111000000000001</v>
      </c>
      <c r="E38" s="1077">
        <v>6.0833000000000004</v>
      </c>
      <c r="F38" s="1070">
        <f>+E38-D38</f>
        <v>0.37220000000000031</v>
      </c>
      <c r="G38" s="1071">
        <v>5</v>
      </c>
      <c r="H38" s="1072">
        <f>+F38*G38</f>
        <v>1.8610000000000015</v>
      </c>
      <c r="I38" s="1078">
        <v>32</v>
      </c>
      <c r="J38" s="45">
        <v>17</v>
      </c>
      <c r="K38" s="45">
        <f t="shared" si="0"/>
        <v>1.8823529411764706</v>
      </c>
      <c r="L38" s="45">
        <v>18</v>
      </c>
      <c r="M38" s="45">
        <v>6</v>
      </c>
      <c r="N38" s="45">
        <v>14</v>
      </c>
      <c r="O38" s="45">
        <v>8</v>
      </c>
      <c r="P38" s="45"/>
      <c r="Q38" s="45">
        <v>3</v>
      </c>
      <c r="R38" s="45"/>
      <c r="S38" s="45"/>
      <c r="T38" s="45"/>
      <c r="U38" s="45"/>
      <c r="V38" s="45">
        <f t="shared" si="1"/>
        <v>49</v>
      </c>
      <c r="W38" s="1074">
        <f t="shared" si="2"/>
        <v>0.75</v>
      </c>
      <c r="X38" s="1075">
        <f t="shared" si="3"/>
        <v>0.63636363636363635</v>
      </c>
      <c r="Y38" s="1075">
        <f t="shared" si="4"/>
        <v>0</v>
      </c>
      <c r="Z38" s="1076" t="e">
        <f t="shared" si="5"/>
        <v>#DIV/0!</v>
      </c>
      <c r="AA38" s="45">
        <v>14</v>
      </c>
      <c r="AB38" s="45">
        <v>-14</v>
      </c>
      <c r="AC38" s="45">
        <v>0</v>
      </c>
      <c r="AD38" s="45">
        <v>1</v>
      </c>
      <c r="AE38" s="7" t="s">
        <v>620</v>
      </c>
      <c r="AF38" s="13" t="s">
        <v>619</v>
      </c>
    </row>
    <row r="39" spans="1:32" x14ac:dyDescent="0.25">
      <c r="A39" t="s">
        <v>1043</v>
      </c>
      <c r="C39" s="1035" t="s">
        <v>1044</v>
      </c>
      <c r="D39" s="1036" t="s">
        <v>115</v>
      </c>
      <c r="E39" s="1011" t="s">
        <v>1045</v>
      </c>
      <c r="F39" s="1037" t="s">
        <v>231</v>
      </c>
      <c r="G39" s="995" t="s">
        <v>1045</v>
      </c>
      <c r="H39" s="1038" t="s">
        <v>1046</v>
      </c>
      <c r="I39" s="26"/>
      <c r="J39" s="26"/>
      <c r="K39" s="26"/>
      <c r="L39" s="26" t="s">
        <v>1047</v>
      </c>
      <c r="M39" s="26" t="s">
        <v>1047</v>
      </c>
      <c r="N39" s="26" t="s">
        <v>1048</v>
      </c>
      <c r="O39" s="26" t="s">
        <v>1049</v>
      </c>
      <c r="P39" s="26" t="s">
        <v>1050</v>
      </c>
      <c r="Q39" s="26" t="s">
        <v>1049</v>
      </c>
      <c r="R39" s="26" t="s">
        <v>1051</v>
      </c>
      <c r="S39" s="26" t="s">
        <v>1052</v>
      </c>
      <c r="T39" s="26" t="s">
        <v>1053</v>
      </c>
      <c r="U39" s="26" t="s">
        <v>1054</v>
      </c>
      <c r="V39" s="26"/>
      <c r="W39" s="26"/>
      <c r="X39" s="26"/>
      <c r="Y39" s="26"/>
      <c r="Z39" s="26"/>
      <c r="AA39" s="1036"/>
      <c r="AB39" s="1036"/>
      <c r="AC39" s="1011"/>
      <c r="AD39" s="1011"/>
      <c r="AE39" t="s">
        <v>1043</v>
      </c>
    </row>
    <row r="40" spans="1:32" x14ac:dyDescent="0.25">
      <c r="A40" t="s">
        <v>1055</v>
      </c>
      <c r="C40" s="1021" t="s">
        <v>926</v>
      </c>
      <c r="D40" s="1039" t="s">
        <v>64</v>
      </c>
      <c r="E40" s="1021" t="s">
        <v>1056</v>
      </c>
      <c r="F40" s="113"/>
      <c r="G40" s="73" t="s">
        <v>1056</v>
      </c>
      <c r="H40" s="1040" t="s">
        <v>231</v>
      </c>
      <c r="I40" s="26"/>
      <c r="J40" s="26"/>
      <c r="K40" s="26"/>
      <c r="L40" s="26" t="s">
        <v>1057</v>
      </c>
      <c r="M40" s="26" t="s">
        <v>1057</v>
      </c>
      <c r="N40" s="26" t="s">
        <v>1058</v>
      </c>
      <c r="O40" s="26" t="s">
        <v>1059</v>
      </c>
      <c r="P40" s="26" t="s">
        <v>1060</v>
      </c>
      <c r="Q40" s="26" t="s">
        <v>1061</v>
      </c>
      <c r="R40" s="26" t="s">
        <v>1062</v>
      </c>
      <c r="S40" s="26" t="s">
        <v>1063</v>
      </c>
      <c r="T40" s="26" t="s">
        <v>1062</v>
      </c>
      <c r="U40" s="26" t="s">
        <v>1063</v>
      </c>
      <c r="V40" s="26"/>
      <c r="W40" s="26"/>
      <c r="X40" s="26"/>
      <c r="Y40" s="26"/>
      <c r="Z40" s="26"/>
      <c r="AA40" s="1042" t="s">
        <v>1083</v>
      </c>
      <c r="AB40" s="1042" t="s">
        <v>1084</v>
      </c>
      <c r="AC40" s="1039" t="s">
        <v>1085</v>
      </c>
      <c r="AD40" s="1039" t="s">
        <v>1086</v>
      </c>
      <c r="AE40" t="s">
        <v>1055</v>
      </c>
    </row>
    <row r="41" spans="1:32" x14ac:dyDescent="0.25">
      <c r="C41" s="1021"/>
      <c r="D41" s="1039"/>
      <c r="E41" s="1021"/>
      <c r="F41" s="113"/>
      <c r="G41" s="73" t="s">
        <v>1028</v>
      </c>
      <c r="H41" s="1041" t="s">
        <v>1064</v>
      </c>
      <c r="I41" s="26"/>
      <c r="J41" s="26"/>
      <c r="K41" s="26"/>
      <c r="L41" s="26" t="s">
        <v>1065</v>
      </c>
      <c r="M41" s="26" t="s">
        <v>1066</v>
      </c>
      <c r="N41" s="26" t="s">
        <v>64</v>
      </c>
      <c r="O41" s="26" t="s">
        <v>1067</v>
      </c>
      <c r="P41" s="26" t="s">
        <v>1067</v>
      </c>
      <c r="Q41" s="26" t="s">
        <v>64</v>
      </c>
      <c r="R41" s="26" t="s">
        <v>64</v>
      </c>
      <c r="S41" s="26" t="s">
        <v>64</v>
      </c>
      <c r="T41" s="26" t="s">
        <v>64</v>
      </c>
      <c r="U41" s="26" t="s">
        <v>64</v>
      </c>
      <c r="V41" s="26"/>
      <c r="W41" s="26" t="s">
        <v>1068</v>
      </c>
      <c r="X41" s="26" t="s">
        <v>1069</v>
      </c>
      <c r="Y41" s="26" t="s">
        <v>1070</v>
      </c>
      <c r="Z41" s="26" t="s">
        <v>1071</v>
      </c>
      <c r="AA41" s="1042" t="s">
        <v>211</v>
      </c>
      <c r="AB41" s="1042" t="s">
        <v>211</v>
      </c>
      <c r="AC41" s="1042" t="s">
        <v>269</v>
      </c>
      <c r="AD41" s="1039" t="s">
        <v>1087</v>
      </c>
    </row>
    <row r="42" spans="1:32" x14ac:dyDescent="0.25">
      <c r="C42" s="1021"/>
      <c r="D42" s="1042" t="s">
        <v>1072</v>
      </c>
      <c r="E42" s="1043" t="s">
        <v>1073</v>
      </c>
      <c r="F42" s="1044" t="s">
        <v>1074</v>
      </c>
      <c r="G42" s="1045" t="s">
        <v>1075</v>
      </c>
      <c r="H42" s="1045" t="s">
        <v>1076</v>
      </c>
      <c r="I42" s="1046" t="s">
        <v>878</v>
      </c>
      <c r="J42" s="1046" t="s">
        <v>878</v>
      </c>
      <c r="K42" s="1046" t="s">
        <v>880</v>
      </c>
      <c r="L42" s="1046">
        <v>0</v>
      </c>
      <c r="M42" s="1046">
        <v>0</v>
      </c>
      <c r="N42" s="1046">
        <v>1</v>
      </c>
      <c r="O42" s="1046">
        <v>-1</v>
      </c>
      <c r="P42" s="1046">
        <v>2</v>
      </c>
      <c r="Q42" s="1046">
        <v>-2</v>
      </c>
      <c r="R42" s="1046">
        <v>3</v>
      </c>
      <c r="S42" s="1046">
        <v>-3</v>
      </c>
      <c r="T42" s="1046">
        <v>4</v>
      </c>
      <c r="U42" s="1046">
        <v>-4</v>
      </c>
      <c r="V42" s="1046"/>
      <c r="W42" s="1046" t="s">
        <v>916</v>
      </c>
      <c r="X42" s="1046" t="s">
        <v>916</v>
      </c>
      <c r="Y42" s="1046" t="s">
        <v>916</v>
      </c>
      <c r="Z42" s="1046" t="s">
        <v>916</v>
      </c>
      <c r="AA42" s="1042" t="s">
        <v>1088</v>
      </c>
      <c r="AB42" s="1042" t="s">
        <v>1088</v>
      </c>
      <c r="AC42" s="1042" t="s">
        <v>210</v>
      </c>
      <c r="AD42" s="1042" t="s">
        <v>1089</v>
      </c>
    </row>
    <row r="43" spans="1:32" ht="15.75" thickBot="1" x14ac:dyDescent="0.3">
      <c r="C43" s="398"/>
      <c r="D43" s="398"/>
      <c r="E43" s="398"/>
      <c r="F43" s="155" t="s">
        <v>1077</v>
      </c>
      <c r="G43" s="398"/>
      <c r="H43" s="155" t="s">
        <v>1078</v>
      </c>
      <c r="I43" s="114" t="s">
        <v>1079</v>
      </c>
      <c r="J43" s="164" t="s">
        <v>1080</v>
      </c>
      <c r="K43" s="114" t="s">
        <v>1081</v>
      </c>
      <c r="L43" s="111" t="s">
        <v>1065</v>
      </c>
      <c r="M43" s="114" t="s">
        <v>1082</v>
      </c>
      <c r="N43" s="111" t="s">
        <v>1065</v>
      </c>
      <c r="O43" s="114" t="s">
        <v>1082</v>
      </c>
      <c r="P43" s="111" t="s">
        <v>1065</v>
      </c>
      <c r="Q43" s="114" t="s">
        <v>1082</v>
      </c>
      <c r="R43" s="111" t="s">
        <v>1065</v>
      </c>
      <c r="S43" s="114" t="s">
        <v>1082</v>
      </c>
      <c r="T43" s="111" t="s">
        <v>1065</v>
      </c>
      <c r="U43" s="114" t="s">
        <v>1082</v>
      </c>
      <c r="V43" s="114" t="s">
        <v>221</v>
      </c>
      <c r="W43" s="114" t="s">
        <v>921</v>
      </c>
      <c r="X43" s="114" t="s">
        <v>921</v>
      </c>
      <c r="Y43" s="114" t="s">
        <v>921</v>
      </c>
      <c r="Z43" s="114" t="s">
        <v>921</v>
      </c>
      <c r="AA43" s="1090" t="s">
        <v>1079</v>
      </c>
      <c r="AB43" s="1090" t="s">
        <v>1080</v>
      </c>
      <c r="AC43" s="1090" t="s">
        <v>211</v>
      </c>
      <c r="AD43" s="1090" t="s">
        <v>1090</v>
      </c>
    </row>
    <row r="44" spans="1:32" x14ac:dyDescent="0.25">
      <c r="A44" s="30" t="s">
        <v>615</v>
      </c>
      <c r="B44" s="13" t="s">
        <v>616</v>
      </c>
      <c r="C44" s="47"/>
      <c r="D44" s="136">
        <v>6.9856999999999996</v>
      </c>
      <c r="E44" s="136">
        <v>7.4443999999999999</v>
      </c>
      <c r="F44" s="1064">
        <v>0.45870000000000033</v>
      </c>
      <c r="G44" s="1061">
        <v>4</v>
      </c>
      <c r="H44" s="1062">
        <v>1.8348000000000013</v>
      </c>
      <c r="I44" s="273">
        <v>1</v>
      </c>
      <c r="J44" s="47">
        <v>16</v>
      </c>
      <c r="K44" s="47">
        <f t="shared" si="0"/>
        <v>6.25E-2</v>
      </c>
      <c r="L44" s="47">
        <v>0</v>
      </c>
      <c r="M44" s="47">
        <v>10</v>
      </c>
      <c r="N44" s="47">
        <v>0</v>
      </c>
      <c r="O44" s="47">
        <v>5</v>
      </c>
      <c r="P44" s="47">
        <v>1</v>
      </c>
      <c r="Q44" s="47"/>
      <c r="R44" s="47"/>
      <c r="S44" s="47"/>
      <c r="T44" s="47"/>
      <c r="U44" s="47"/>
      <c r="V44" s="47">
        <f t="shared" ref="V44:V62" si="6">+L44+M44+N44+O44+P44+Q44+R44+S44+T44+U44</f>
        <v>16</v>
      </c>
      <c r="W44" s="1052">
        <f t="shared" ref="W44:W69" si="7">+L44/(M44+L44)</f>
        <v>0</v>
      </c>
      <c r="X44" s="1053">
        <f t="shared" ref="X44:X62" si="8">+N44/(O44+N44)</f>
        <v>0</v>
      </c>
      <c r="Y44" s="1053">
        <f t="shared" ref="Y44:Y62" si="9">+P44/(Q44+P44)</f>
        <v>1</v>
      </c>
      <c r="Z44" s="1054" t="e">
        <f t="shared" ref="Z44:Z62" si="10">+R44/(S44+R44)</f>
        <v>#DIV/0!</v>
      </c>
      <c r="AA44" s="47">
        <v>2</v>
      </c>
      <c r="AB44" s="47">
        <v>-5</v>
      </c>
      <c r="AC44" s="47">
        <v>-3</v>
      </c>
      <c r="AD44" s="47">
        <v>0.4</v>
      </c>
      <c r="AE44" s="30" t="s">
        <v>615</v>
      </c>
      <c r="AF44" s="13" t="s">
        <v>616</v>
      </c>
    </row>
    <row r="45" spans="1:32" x14ac:dyDescent="0.25">
      <c r="A45" s="496" t="s">
        <v>622</v>
      </c>
      <c r="B45" s="6" t="s">
        <v>626</v>
      </c>
      <c r="C45" s="47"/>
      <c r="D45" s="156">
        <v>7.128571428571429</v>
      </c>
      <c r="E45" s="136">
        <v>7.7</v>
      </c>
      <c r="F45" s="1064">
        <v>0.57142857142857117</v>
      </c>
      <c r="G45" s="1061">
        <v>3</v>
      </c>
      <c r="H45" s="1062">
        <v>1.7142857142857135</v>
      </c>
      <c r="I45" s="273">
        <v>7</v>
      </c>
      <c r="J45" s="47">
        <v>9</v>
      </c>
      <c r="K45" s="47">
        <f t="shared" si="0"/>
        <v>0.77777777777777779</v>
      </c>
      <c r="L45" s="47">
        <v>1</v>
      </c>
      <c r="M45" s="47">
        <v>7</v>
      </c>
      <c r="N45" s="47">
        <v>2</v>
      </c>
      <c r="O45" s="47">
        <v>2</v>
      </c>
      <c r="P45" s="47">
        <v>4</v>
      </c>
      <c r="Q45" s="47">
        <v>0</v>
      </c>
      <c r="R45" s="47"/>
      <c r="S45" s="47"/>
      <c r="T45" s="47"/>
      <c r="U45" s="47"/>
      <c r="V45" s="47">
        <f t="shared" si="6"/>
        <v>16</v>
      </c>
      <c r="W45" s="1052">
        <f t="shared" si="7"/>
        <v>0.125</v>
      </c>
      <c r="X45" s="1053">
        <f t="shared" si="8"/>
        <v>0.5</v>
      </c>
      <c r="Y45" s="1053">
        <f t="shared" si="9"/>
        <v>1</v>
      </c>
      <c r="Z45" s="1054" t="e">
        <f t="shared" si="10"/>
        <v>#DIV/0!</v>
      </c>
      <c r="AA45" s="47">
        <v>10</v>
      </c>
      <c r="AB45" s="47">
        <v>-2</v>
      </c>
      <c r="AC45" s="47">
        <v>8</v>
      </c>
      <c r="AD45" s="47">
        <v>5</v>
      </c>
      <c r="AE45" s="496" t="s">
        <v>622</v>
      </c>
      <c r="AF45" s="6" t="s">
        <v>626</v>
      </c>
    </row>
    <row r="46" spans="1:32" x14ac:dyDescent="0.25">
      <c r="A46" s="22" t="s">
        <v>622</v>
      </c>
      <c r="B46" s="504" t="s">
        <v>623</v>
      </c>
      <c r="C46" s="47"/>
      <c r="D46" s="156">
        <v>7.95</v>
      </c>
      <c r="E46" s="136">
        <v>7.75</v>
      </c>
      <c r="F46" s="1064">
        <v>-0.20000000000000018</v>
      </c>
      <c r="G46" s="1061">
        <v>3</v>
      </c>
      <c r="H46" s="1062">
        <v>-0.60000000000000053</v>
      </c>
      <c r="I46" s="273">
        <v>4</v>
      </c>
      <c r="J46" s="47">
        <v>9</v>
      </c>
      <c r="K46" s="47">
        <f t="shared" si="0"/>
        <v>0.44444444444444442</v>
      </c>
      <c r="L46" s="47">
        <v>2</v>
      </c>
      <c r="M46" s="47">
        <v>1</v>
      </c>
      <c r="N46" s="47">
        <v>2</v>
      </c>
      <c r="O46" s="47">
        <v>7</v>
      </c>
      <c r="P46" s="47"/>
      <c r="Q46" s="47">
        <v>1</v>
      </c>
      <c r="R46" s="47"/>
      <c r="S46" s="47"/>
      <c r="T46" s="47"/>
      <c r="U46" s="47"/>
      <c r="V46" s="47">
        <f t="shared" si="6"/>
        <v>13</v>
      </c>
      <c r="W46" s="1052">
        <f t="shared" si="7"/>
        <v>0.66666666666666663</v>
      </c>
      <c r="X46" s="1053">
        <f t="shared" si="8"/>
        <v>0.22222222222222221</v>
      </c>
      <c r="Y46" s="1053">
        <f t="shared" si="9"/>
        <v>0</v>
      </c>
      <c r="Z46" s="1054" t="e">
        <f t="shared" si="10"/>
        <v>#DIV/0!</v>
      </c>
      <c r="AA46" s="47">
        <v>2</v>
      </c>
      <c r="AB46" s="47">
        <v>-9</v>
      </c>
      <c r="AC46" s="47">
        <v>-7</v>
      </c>
      <c r="AD46" s="47">
        <v>0.22222222222222221</v>
      </c>
      <c r="AE46" s="22" t="s">
        <v>622</v>
      </c>
      <c r="AF46" s="504" t="s">
        <v>623</v>
      </c>
    </row>
    <row r="47" spans="1:32" x14ac:dyDescent="0.25">
      <c r="A47" s="19" t="s">
        <v>627</v>
      </c>
      <c r="B47" s="13" t="s">
        <v>628</v>
      </c>
      <c r="C47" s="47"/>
      <c r="D47" s="156">
        <v>7.333333333333333</v>
      </c>
      <c r="E47" s="136">
        <v>6.7777000000000003</v>
      </c>
      <c r="F47" s="1064">
        <v>-0.55563333333333276</v>
      </c>
      <c r="G47" s="1061">
        <v>4</v>
      </c>
      <c r="H47" s="1062">
        <v>-2.222533333333331</v>
      </c>
      <c r="I47" s="273">
        <v>18</v>
      </c>
      <c r="J47" s="47">
        <v>6</v>
      </c>
      <c r="K47" s="47">
        <f t="shared" si="0"/>
        <v>3</v>
      </c>
      <c r="L47" s="47">
        <v>15</v>
      </c>
      <c r="M47" s="47">
        <v>1</v>
      </c>
      <c r="N47" s="47">
        <v>3</v>
      </c>
      <c r="O47" s="47">
        <v>5</v>
      </c>
      <c r="P47" s="47"/>
      <c r="Q47" s="47"/>
      <c r="R47" s="47"/>
      <c r="S47" s="47"/>
      <c r="T47" s="47"/>
      <c r="U47" s="47"/>
      <c r="V47" s="47">
        <f t="shared" si="6"/>
        <v>24</v>
      </c>
      <c r="W47" s="1052">
        <f t="shared" si="7"/>
        <v>0.9375</v>
      </c>
      <c r="X47" s="1053">
        <f t="shared" si="8"/>
        <v>0.375</v>
      </c>
      <c r="Y47" s="1053" t="e">
        <f t="shared" si="9"/>
        <v>#DIV/0!</v>
      </c>
      <c r="Z47" s="1054" t="e">
        <f t="shared" si="10"/>
        <v>#DIV/0!</v>
      </c>
      <c r="AA47" s="47">
        <v>3</v>
      </c>
      <c r="AB47" s="47">
        <v>-5</v>
      </c>
      <c r="AC47" s="47">
        <v>-2</v>
      </c>
      <c r="AD47" s="47">
        <v>0.6</v>
      </c>
      <c r="AE47" s="19" t="s">
        <v>627</v>
      </c>
      <c r="AF47" s="13" t="s">
        <v>628</v>
      </c>
    </row>
    <row r="48" spans="1:32" x14ac:dyDescent="0.25">
      <c r="A48" s="20" t="s">
        <v>630</v>
      </c>
      <c r="B48" s="11" t="s">
        <v>632</v>
      </c>
      <c r="C48" s="45">
        <v>1</v>
      </c>
      <c r="D48" s="309">
        <v>6.0416999999999996</v>
      </c>
      <c r="E48" s="1079">
        <v>5.6665999999999999</v>
      </c>
      <c r="F48" s="1070">
        <f>+E48-D48</f>
        <v>-0.37509999999999977</v>
      </c>
      <c r="G48" s="1071">
        <v>5</v>
      </c>
      <c r="H48" s="1072">
        <f>+F48*G48</f>
        <v>-1.8754999999999988</v>
      </c>
      <c r="I48" s="1080">
        <v>49</v>
      </c>
      <c r="J48" s="1073">
        <v>40</v>
      </c>
      <c r="K48" s="45">
        <f t="shared" si="0"/>
        <v>1.2250000000000001</v>
      </c>
      <c r="L48" s="45">
        <v>22</v>
      </c>
      <c r="M48" s="45">
        <v>19</v>
      </c>
      <c r="N48" s="45">
        <v>18</v>
      </c>
      <c r="O48" s="45">
        <v>13</v>
      </c>
      <c r="P48" s="45">
        <v>9</v>
      </c>
      <c r="Q48" s="45">
        <v>8</v>
      </c>
      <c r="R48" s="45"/>
      <c r="S48" s="45"/>
      <c r="T48" s="45"/>
      <c r="U48" s="45"/>
      <c r="V48" s="45">
        <f t="shared" si="6"/>
        <v>89</v>
      </c>
      <c r="W48" s="1074">
        <f t="shared" si="7"/>
        <v>0.53658536585365857</v>
      </c>
      <c r="X48" s="1075">
        <f t="shared" si="8"/>
        <v>0.58064516129032262</v>
      </c>
      <c r="Y48" s="1075">
        <f t="shared" si="9"/>
        <v>0.52941176470588236</v>
      </c>
      <c r="Z48" s="1076" t="e">
        <f t="shared" si="10"/>
        <v>#DIV/0!</v>
      </c>
      <c r="AA48" s="45">
        <v>36</v>
      </c>
      <c r="AB48" s="45">
        <v>-29</v>
      </c>
      <c r="AC48" s="45">
        <v>7</v>
      </c>
      <c r="AD48" s="45">
        <v>1.2413793103448276</v>
      </c>
      <c r="AE48" s="20" t="s">
        <v>630</v>
      </c>
      <c r="AF48" s="11" t="s">
        <v>632</v>
      </c>
    </row>
    <row r="49" spans="1:32" x14ac:dyDescent="0.25">
      <c r="A49" s="16" t="s">
        <v>636</v>
      </c>
      <c r="B49" s="13" t="s">
        <v>637</v>
      </c>
      <c r="C49" s="47"/>
      <c r="D49" s="156">
        <v>6.8151999999999999</v>
      </c>
      <c r="E49" s="136">
        <v>7.1111000000000004</v>
      </c>
      <c r="F49" s="1064">
        <v>0.2959000000000005</v>
      </c>
      <c r="G49" s="1061">
        <v>4</v>
      </c>
      <c r="H49" s="1062">
        <v>1.183600000000002</v>
      </c>
      <c r="I49" s="1081">
        <v>33</v>
      </c>
      <c r="J49" s="826">
        <v>23</v>
      </c>
      <c r="K49" s="47">
        <f t="shared" si="0"/>
        <v>1.4347826086956521</v>
      </c>
      <c r="L49" s="47">
        <v>19</v>
      </c>
      <c r="M49" s="47">
        <v>12</v>
      </c>
      <c r="N49" s="47">
        <v>11</v>
      </c>
      <c r="O49" s="47">
        <v>6</v>
      </c>
      <c r="P49" s="47">
        <v>3</v>
      </c>
      <c r="Q49" s="47">
        <v>4</v>
      </c>
      <c r="R49" s="47"/>
      <c r="S49" s="47">
        <v>1</v>
      </c>
      <c r="T49" s="47"/>
      <c r="U49" s="47"/>
      <c r="V49" s="47">
        <f t="shared" si="6"/>
        <v>56</v>
      </c>
      <c r="W49" s="1052">
        <f t="shared" si="7"/>
        <v>0.61290322580645162</v>
      </c>
      <c r="X49" s="1053">
        <f t="shared" si="8"/>
        <v>0.6470588235294118</v>
      </c>
      <c r="Y49" s="1053">
        <f t="shared" si="9"/>
        <v>0.42857142857142855</v>
      </c>
      <c r="Z49" s="1054">
        <f t="shared" si="10"/>
        <v>0</v>
      </c>
      <c r="AA49" s="47">
        <v>17</v>
      </c>
      <c r="AB49" s="47">
        <v>-17</v>
      </c>
      <c r="AC49" s="47">
        <v>0</v>
      </c>
      <c r="AD49" s="47">
        <v>1</v>
      </c>
      <c r="AE49" s="16" t="s">
        <v>636</v>
      </c>
      <c r="AF49" s="13" t="s">
        <v>637</v>
      </c>
    </row>
    <row r="50" spans="1:32" x14ac:dyDescent="0.25">
      <c r="A50" s="16" t="s">
        <v>639</v>
      </c>
      <c r="B50" s="13" t="s">
        <v>640</v>
      </c>
      <c r="C50" s="47"/>
      <c r="D50" s="659">
        <v>6.75</v>
      </c>
      <c r="E50" s="1060">
        <v>7</v>
      </c>
      <c r="F50" s="670">
        <v>0.25</v>
      </c>
      <c r="G50" s="1061">
        <v>4</v>
      </c>
      <c r="H50" s="1062">
        <v>1</v>
      </c>
      <c r="I50" s="273">
        <v>2</v>
      </c>
      <c r="J50" s="47">
        <v>2</v>
      </c>
      <c r="K50" s="47">
        <f t="shared" si="0"/>
        <v>1</v>
      </c>
      <c r="L50" s="47">
        <v>1</v>
      </c>
      <c r="M50" s="47">
        <v>1</v>
      </c>
      <c r="N50" s="47"/>
      <c r="O50" s="47">
        <v>1</v>
      </c>
      <c r="P50" s="47">
        <v>1</v>
      </c>
      <c r="Q50" s="47"/>
      <c r="R50" s="47"/>
      <c r="S50" s="47"/>
      <c r="T50" s="47"/>
      <c r="U50" s="47"/>
      <c r="V50" s="47">
        <f t="shared" si="6"/>
        <v>4</v>
      </c>
      <c r="W50" s="1052">
        <f t="shared" si="7"/>
        <v>0.5</v>
      </c>
      <c r="X50" s="1053">
        <f t="shared" si="8"/>
        <v>0</v>
      </c>
      <c r="Y50" s="1053">
        <f t="shared" si="9"/>
        <v>1</v>
      </c>
      <c r="Z50" s="1054" t="e">
        <f t="shared" si="10"/>
        <v>#DIV/0!</v>
      </c>
      <c r="AA50" s="47">
        <v>2</v>
      </c>
      <c r="AB50" s="47">
        <v>-1</v>
      </c>
      <c r="AC50" s="47">
        <v>1</v>
      </c>
      <c r="AD50" s="47">
        <v>2</v>
      </c>
      <c r="AE50" s="16" t="s">
        <v>639</v>
      </c>
      <c r="AF50" s="13" t="s">
        <v>640</v>
      </c>
    </row>
    <row r="51" spans="1:32" x14ac:dyDescent="0.25">
      <c r="A51" s="17" t="s">
        <v>431</v>
      </c>
      <c r="B51" s="13" t="s">
        <v>10</v>
      </c>
      <c r="C51" s="45">
        <v>1</v>
      </c>
      <c r="D51" s="416">
        <v>6.125</v>
      </c>
      <c r="E51" s="1077">
        <v>5</v>
      </c>
      <c r="F51" s="1070">
        <f>+E51-D51</f>
        <v>-1.125</v>
      </c>
      <c r="G51" s="1071">
        <v>6</v>
      </c>
      <c r="H51" s="1072">
        <f>+F51*G51</f>
        <v>-6.75</v>
      </c>
      <c r="I51" s="1078">
        <v>4</v>
      </c>
      <c r="J51" s="45">
        <v>5</v>
      </c>
      <c r="K51" s="45">
        <f t="shared" si="0"/>
        <v>0.8</v>
      </c>
      <c r="L51" s="45">
        <v>4</v>
      </c>
      <c r="M51" s="45"/>
      <c r="N51" s="45"/>
      <c r="O51" s="45">
        <v>1</v>
      </c>
      <c r="P51" s="45"/>
      <c r="Q51" s="45">
        <v>1</v>
      </c>
      <c r="R51" s="45"/>
      <c r="S51" s="45">
        <v>3</v>
      </c>
      <c r="T51" s="45"/>
      <c r="U51" s="45"/>
      <c r="V51" s="45">
        <f t="shared" si="6"/>
        <v>9</v>
      </c>
      <c r="W51" s="1074">
        <f t="shared" si="7"/>
        <v>1</v>
      </c>
      <c r="X51" s="1075">
        <f t="shared" si="8"/>
        <v>0</v>
      </c>
      <c r="Y51" s="1075">
        <f t="shared" si="9"/>
        <v>0</v>
      </c>
      <c r="Z51" s="1076">
        <f t="shared" si="10"/>
        <v>0</v>
      </c>
      <c r="AA51" s="45">
        <v>0</v>
      </c>
      <c r="AB51" s="45">
        <v>-12</v>
      </c>
      <c r="AC51" s="45">
        <v>-12</v>
      </c>
      <c r="AD51" s="45">
        <v>0</v>
      </c>
      <c r="AE51" s="17" t="s">
        <v>431</v>
      </c>
      <c r="AF51" s="13" t="s">
        <v>10</v>
      </c>
    </row>
    <row r="52" spans="1:32" x14ac:dyDescent="0.25">
      <c r="A52" s="19" t="s">
        <v>431</v>
      </c>
      <c r="B52" s="13" t="s">
        <v>11</v>
      </c>
      <c r="C52" s="47"/>
      <c r="D52" s="156">
        <v>8.5</v>
      </c>
      <c r="E52" s="136">
        <v>9</v>
      </c>
      <c r="F52" s="1064">
        <v>0.5</v>
      </c>
      <c r="G52" s="1061">
        <v>2</v>
      </c>
      <c r="H52" s="1062">
        <v>1</v>
      </c>
      <c r="I52" s="273">
        <v>3</v>
      </c>
      <c r="J52" s="47">
        <v>8</v>
      </c>
      <c r="K52" s="47">
        <f t="shared" si="0"/>
        <v>0.375</v>
      </c>
      <c r="L52" s="47"/>
      <c r="M52" s="47">
        <v>6</v>
      </c>
      <c r="N52" s="47">
        <v>3</v>
      </c>
      <c r="O52" s="47">
        <v>2</v>
      </c>
      <c r="P52" s="47"/>
      <c r="Q52" s="47"/>
      <c r="R52" s="47"/>
      <c r="S52" s="47"/>
      <c r="T52" s="47"/>
      <c r="U52" s="47"/>
      <c r="V52" s="47">
        <f t="shared" si="6"/>
        <v>11</v>
      </c>
      <c r="W52" s="1052">
        <f t="shared" si="7"/>
        <v>0</v>
      </c>
      <c r="X52" s="1053">
        <f t="shared" si="8"/>
        <v>0.6</v>
      </c>
      <c r="Y52" s="1053" t="e">
        <f t="shared" si="9"/>
        <v>#DIV/0!</v>
      </c>
      <c r="Z52" s="1054" t="e">
        <f t="shared" si="10"/>
        <v>#DIV/0!</v>
      </c>
      <c r="AA52" s="47">
        <v>3</v>
      </c>
      <c r="AB52" s="47">
        <v>-2</v>
      </c>
      <c r="AC52" s="47">
        <v>1</v>
      </c>
      <c r="AD52" s="47">
        <v>1.5</v>
      </c>
      <c r="AE52" s="19" t="s">
        <v>431</v>
      </c>
      <c r="AF52" s="13" t="s">
        <v>11</v>
      </c>
    </row>
    <row r="53" spans="1:32" x14ac:dyDescent="0.25">
      <c r="A53" s="7" t="s">
        <v>641</v>
      </c>
      <c r="B53" s="13" t="s">
        <v>645</v>
      </c>
      <c r="C53" s="47"/>
      <c r="D53" s="156">
        <v>8.2797619047619033</v>
      </c>
      <c r="E53" s="136">
        <v>9.375</v>
      </c>
      <c r="F53" s="1064">
        <v>1.0952380952380967</v>
      </c>
      <c r="G53" s="1061">
        <v>2</v>
      </c>
      <c r="H53" s="1062">
        <v>2.1904761904761934</v>
      </c>
      <c r="I53" s="273">
        <v>12</v>
      </c>
      <c r="J53" s="47">
        <v>21</v>
      </c>
      <c r="K53" s="47">
        <f t="shared" si="0"/>
        <v>0.5714285714285714</v>
      </c>
      <c r="L53" s="47">
        <v>3</v>
      </c>
      <c r="M53" s="47">
        <v>12</v>
      </c>
      <c r="N53" s="47">
        <v>5</v>
      </c>
      <c r="O53" s="47">
        <v>9</v>
      </c>
      <c r="P53" s="47"/>
      <c r="Q53" s="47"/>
      <c r="R53" s="47">
        <v>4</v>
      </c>
      <c r="S53" s="47"/>
      <c r="T53" s="47"/>
      <c r="U53" s="47"/>
      <c r="V53" s="47">
        <f t="shared" si="6"/>
        <v>33</v>
      </c>
      <c r="W53" s="1052">
        <f t="shared" si="7"/>
        <v>0.2</v>
      </c>
      <c r="X53" s="1053">
        <f t="shared" si="8"/>
        <v>0.35714285714285715</v>
      </c>
      <c r="Y53" s="1053" t="e">
        <f t="shared" si="9"/>
        <v>#DIV/0!</v>
      </c>
      <c r="Z53" s="1054">
        <f t="shared" si="10"/>
        <v>1</v>
      </c>
      <c r="AA53" s="47">
        <v>17</v>
      </c>
      <c r="AB53" s="47">
        <v>-9</v>
      </c>
      <c r="AC53" s="47">
        <v>8</v>
      </c>
      <c r="AD53" s="47">
        <v>1.8888888888888888</v>
      </c>
      <c r="AE53" s="7" t="s">
        <v>641</v>
      </c>
      <c r="AF53" s="13" t="s">
        <v>645</v>
      </c>
    </row>
    <row r="54" spans="1:32" x14ac:dyDescent="0.25">
      <c r="A54" s="7" t="s">
        <v>641</v>
      </c>
      <c r="B54" s="13" t="s">
        <v>642</v>
      </c>
      <c r="C54" s="47"/>
      <c r="D54" s="156">
        <v>5.7750000000000004</v>
      </c>
      <c r="E54" s="136">
        <v>6.375</v>
      </c>
      <c r="F54" s="1064">
        <v>0.59999999999999964</v>
      </c>
      <c r="G54" s="1061">
        <v>5</v>
      </c>
      <c r="H54" s="1062">
        <v>2.9999999999999982</v>
      </c>
      <c r="I54" s="273">
        <v>7</v>
      </c>
      <c r="J54" s="47">
        <v>12</v>
      </c>
      <c r="K54" s="47">
        <f t="shared" si="0"/>
        <v>0.58333333333333337</v>
      </c>
      <c r="L54" s="47"/>
      <c r="M54" s="47">
        <v>6</v>
      </c>
      <c r="N54" s="47">
        <v>3</v>
      </c>
      <c r="O54" s="47">
        <v>5</v>
      </c>
      <c r="P54" s="47">
        <v>4</v>
      </c>
      <c r="Q54" s="47">
        <v>1</v>
      </c>
      <c r="R54" s="47"/>
      <c r="S54" s="47"/>
      <c r="T54" s="47"/>
      <c r="U54" s="47"/>
      <c r="V54" s="47">
        <f t="shared" si="6"/>
        <v>19</v>
      </c>
      <c r="W54" s="1052">
        <f t="shared" si="7"/>
        <v>0</v>
      </c>
      <c r="X54" s="1053">
        <f t="shared" si="8"/>
        <v>0.375</v>
      </c>
      <c r="Y54" s="1053">
        <f t="shared" si="9"/>
        <v>0.8</v>
      </c>
      <c r="Z54" s="1054" t="e">
        <f t="shared" si="10"/>
        <v>#DIV/0!</v>
      </c>
      <c r="AA54" s="47">
        <v>11</v>
      </c>
      <c r="AB54" s="47">
        <v>-7</v>
      </c>
      <c r="AC54" s="47">
        <v>4</v>
      </c>
      <c r="AD54" s="47">
        <v>1.5714285714285714</v>
      </c>
      <c r="AE54" s="7" t="s">
        <v>641</v>
      </c>
      <c r="AF54" s="13" t="s">
        <v>642</v>
      </c>
    </row>
    <row r="55" spans="1:32" x14ac:dyDescent="0.25">
      <c r="A55" s="7" t="s">
        <v>650</v>
      </c>
      <c r="B55" s="11" t="s">
        <v>651</v>
      </c>
      <c r="C55" s="45">
        <v>1</v>
      </c>
      <c r="D55" s="667">
        <v>6.1429</v>
      </c>
      <c r="E55" s="1082">
        <v>6</v>
      </c>
      <c r="F55" s="1083">
        <f>+E55-D55</f>
        <v>-0.14290000000000003</v>
      </c>
      <c r="G55" s="1071">
        <v>5</v>
      </c>
      <c r="H55" s="1072">
        <f>+F55*G55</f>
        <v>-0.71450000000000014</v>
      </c>
      <c r="I55" s="1078">
        <v>4</v>
      </c>
      <c r="J55" s="45">
        <v>3</v>
      </c>
      <c r="K55" s="45">
        <f t="shared" si="0"/>
        <v>1.3333333333333333</v>
      </c>
      <c r="L55" s="45">
        <v>2</v>
      </c>
      <c r="M55" s="45"/>
      <c r="N55" s="45">
        <v>2</v>
      </c>
      <c r="O55" s="45">
        <v>3</v>
      </c>
      <c r="P55" s="45"/>
      <c r="Q55" s="45"/>
      <c r="R55" s="45"/>
      <c r="S55" s="45"/>
      <c r="T55" s="45"/>
      <c r="U55" s="45"/>
      <c r="V55" s="45">
        <f t="shared" si="6"/>
        <v>7</v>
      </c>
      <c r="W55" s="1074">
        <f t="shared" si="7"/>
        <v>1</v>
      </c>
      <c r="X55" s="1075">
        <f t="shared" si="8"/>
        <v>0.4</v>
      </c>
      <c r="Y55" s="1075" t="e">
        <f t="shared" si="9"/>
        <v>#DIV/0!</v>
      </c>
      <c r="Z55" s="1076" t="e">
        <f t="shared" si="10"/>
        <v>#DIV/0!</v>
      </c>
      <c r="AA55" s="45">
        <v>2</v>
      </c>
      <c r="AB55" s="45">
        <v>-3</v>
      </c>
      <c r="AC55" s="45">
        <v>-1</v>
      </c>
      <c r="AD55" s="45">
        <v>0.66666666666666663</v>
      </c>
      <c r="AE55" s="7" t="s">
        <v>650</v>
      </c>
      <c r="AF55" s="11" t="s">
        <v>651</v>
      </c>
    </row>
    <row r="56" spans="1:32" x14ac:dyDescent="0.25">
      <c r="A56" s="21" t="s">
        <v>12</v>
      </c>
      <c r="B56" s="11" t="s">
        <v>653</v>
      </c>
      <c r="C56" s="47"/>
      <c r="D56" s="497">
        <v>6.7142857142857144</v>
      </c>
      <c r="E56" s="1060">
        <v>7</v>
      </c>
      <c r="F56" s="670">
        <v>0.28571428571428559</v>
      </c>
      <c r="G56" s="1061">
        <v>4</v>
      </c>
      <c r="H56" s="1062">
        <v>1.1428571428571423</v>
      </c>
      <c r="I56" s="273">
        <v>4</v>
      </c>
      <c r="J56" s="47">
        <v>3</v>
      </c>
      <c r="K56" s="47">
        <f t="shared" si="0"/>
        <v>1.3333333333333333</v>
      </c>
      <c r="L56" s="47">
        <v>1</v>
      </c>
      <c r="M56" s="47">
        <v>2</v>
      </c>
      <c r="N56" s="47">
        <v>3</v>
      </c>
      <c r="O56" s="47">
        <v>1</v>
      </c>
      <c r="P56" s="47"/>
      <c r="Q56" s="47"/>
      <c r="R56" s="47"/>
      <c r="S56" s="47"/>
      <c r="T56" s="47"/>
      <c r="U56" s="47"/>
      <c r="V56" s="47">
        <f t="shared" si="6"/>
        <v>7</v>
      </c>
      <c r="W56" s="1052">
        <f t="shared" si="7"/>
        <v>0.33333333333333331</v>
      </c>
      <c r="X56" s="1053">
        <f t="shared" si="8"/>
        <v>0.75</v>
      </c>
      <c r="Y56" s="1053" t="e">
        <f t="shared" si="9"/>
        <v>#DIV/0!</v>
      </c>
      <c r="Z56" s="1054" t="e">
        <f t="shared" si="10"/>
        <v>#DIV/0!</v>
      </c>
      <c r="AA56" s="47">
        <v>3</v>
      </c>
      <c r="AB56" s="47">
        <v>-1</v>
      </c>
      <c r="AC56" s="47">
        <v>2</v>
      </c>
      <c r="AD56" s="47">
        <v>3</v>
      </c>
      <c r="AE56" s="21" t="s">
        <v>12</v>
      </c>
      <c r="AF56" s="11" t="s">
        <v>653</v>
      </c>
    </row>
    <row r="57" spans="1:32" x14ac:dyDescent="0.25">
      <c r="A57" s="10" t="s">
        <v>12</v>
      </c>
      <c r="B57" s="13" t="s">
        <v>13</v>
      </c>
      <c r="C57" s="47"/>
      <c r="D57" s="156">
        <v>6.666666666666667</v>
      </c>
      <c r="E57" s="136">
        <v>7</v>
      </c>
      <c r="F57" s="1064">
        <v>0.33333333333333304</v>
      </c>
      <c r="G57" s="1061">
        <v>4</v>
      </c>
      <c r="H57" s="1062">
        <v>1.3333333333333321</v>
      </c>
      <c r="I57" s="273">
        <v>6</v>
      </c>
      <c r="J57" s="47">
        <v>9</v>
      </c>
      <c r="K57" s="47">
        <f t="shared" si="0"/>
        <v>0.66666666666666663</v>
      </c>
      <c r="L57" s="47">
        <v>2</v>
      </c>
      <c r="M57" s="47">
        <v>5</v>
      </c>
      <c r="N57" s="47">
        <v>3</v>
      </c>
      <c r="O57" s="47"/>
      <c r="P57" s="47">
        <v>1</v>
      </c>
      <c r="Q57" s="47"/>
      <c r="R57" s="47"/>
      <c r="S57" s="47"/>
      <c r="T57" s="47"/>
      <c r="U57" s="47"/>
      <c r="V57" s="47">
        <f t="shared" si="6"/>
        <v>11</v>
      </c>
      <c r="W57" s="1052">
        <f t="shared" si="7"/>
        <v>0.2857142857142857</v>
      </c>
      <c r="X57" s="1053">
        <f t="shared" si="8"/>
        <v>1</v>
      </c>
      <c r="Y57" s="1053">
        <f t="shared" si="9"/>
        <v>1</v>
      </c>
      <c r="Z57" s="1054" t="e">
        <f t="shared" si="10"/>
        <v>#DIV/0!</v>
      </c>
      <c r="AA57" s="47">
        <v>5</v>
      </c>
      <c r="AB57" s="47">
        <v>0</v>
      </c>
      <c r="AC57" s="47">
        <v>5</v>
      </c>
      <c r="AD57" s="47" t="e">
        <v>#DIV/0!</v>
      </c>
      <c r="AE57" s="10" t="s">
        <v>12</v>
      </c>
      <c r="AF57" s="13" t="s">
        <v>13</v>
      </c>
    </row>
    <row r="58" spans="1:32" x14ac:dyDescent="0.25">
      <c r="A58" s="14" t="s">
        <v>14</v>
      </c>
      <c r="B58" s="13" t="s">
        <v>15</v>
      </c>
      <c r="C58" s="47"/>
      <c r="D58" s="144">
        <v>7.75</v>
      </c>
      <c r="E58" s="136">
        <v>9.5</v>
      </c>
      <c r="F58" s="670">
        <v>1.75</v>
      </c>
      <c r="G58" s="1061">
        <v>1</v>
      </c>
      <c r="H58" s="1062">
        <v>1.75</v>
      </c>
      <c r="I58" s="1084">
        <v>7</v>
      </c>
      <c r="J58" s="1065">
        <v>5</v>
      </c>
      <c r="K58" s="47">
        <f t="shared" si="0"/>
        <v>1.4</v>
      </c>
      <c r="L58" s="47"/>
      <c r="M58" s="47">
        <v>5</v>
      </c>
      <c r="N58" s="47">
        <v>4</v>
      </c>
      <c r="O58" s="47"/>
      <c r="P58" s="47">
        <v>2</v>
      </c>
      <c r="Q58" s="47"/>
      <c r="R58" s="47">
        <v>1</v>
      </c>
      <c r="S58" s="47"/>
      <c r="T58" s="47"/>
      <c r="U58" s="47"/>
      <c r="V58" s="47">
        <f t="shared" si="6"/>
        <v>12</v>
      </c>
      <c r="W58" s="1052">
        <f t="shared" si="7"/>
        <v>0</v>
      </c>
      <c r="X58" s="1053">
        <f t="shared" si="8"/>
        <v>1</v>
      </c>
      <c r="Y58" s="1053">
        <f t="shared" si="9"/>
        <v>1</v>
      </c>
      <c r="Z58" s="1054">
        <f t="shared" si="10"/>
        <v>1</v>
      </c>
      <c r="AA58" s="47">
        <v>11</v>
      </c>
      <c r="AB58" s="47">
        <v>0</v>
      </c>
      <c r="AC58" s="47">
        <v>11</v>
      </c>
      <c r="AD58" s="47" t="e">
        <v>#DIV/0!</v>
      </c>
      <c r="AE58" s="14" t="s">
        <v>14</v>
      </c>
      <c r="AF58" s="13" t="s">
        <v>15</v>
      </c>
    </row>
    <row r="59" spans="1:32" x14ac:dyDescent="0.25">
      <c r="A59" s="14" t="s">
        <v>419</v>
      </c>
      <c r="B59" s="13" t="s">
        <v>626</v>
      </c>
      <c r="C59" s="47"/>
      <c r="D59" s="156">
        <v>9.0805555555555557</v>
      </c>
      <c r="E59" s="136">
        <v>9.4</v>
      </c>
      <c r="F59" s="1064">
        <v>0.31944444444444464</v>
      </c>
      <c r="G59" s="1061">
        <v>2</v>
      </c>
      <c r="H59" s="1062">
        <v>0.63888888888888928</v>
      </c>
      <c r="I59" s="273">
        <v>5</v>
      </c>
      <c r="J59" s="47">
        <v>22</v>
      </c>
      <c r="K59" s="47">
        <f t="shared" si="0"/>
        <v>0.22727272727272727</v>
      </c>
      <c r="L59" s="47">
        <v>2</v>
      </c>
      <c r="M59" s="47">
        <v>15</v>
      </c>
      <c r="N59" s="47">
        <v>1</v>
      </c>
      <c r="O59" s="47">
        <v>7</v>
      </c>
      <c r="P59" s="47">
        <v>1</v>
      </c>
      <c r="Q59" s="47"/>
      <c r="R59" s="47">
        <v>1</v>
      </c>
      <c r="S59" s="47"/>
      <c r="T59" s="47"/>
      <c r="U59" s="47"/>
      <c r="V59" s="47">
        <f t="shared" si="6"/>
        <v>27</v>
      </c>
      <c r="W59" s="1052">
        <f t="shared" si="7"/>
        <v>0.11764705882352941</v>
      </c>
      <c r="X59" s="1053">
        <f t="shared" si="8"/>
        <v>0.125</v>
      </c>
      <c r="Y59" s="1053">
        <f t="shared" si="9"/>
        <v>1</v>
      </c>
      <c r="Z59" s="1054">
        <f t="shared" si="10"/>
        <v>1</v>
      </c>
      <c r="AA59" s="47">
        <v>6</v>
      </c>
      <c r="AB59" s="47">
        <v>-7</v>
      </c>
      <c r="AC59" s="47">
        <v>-1</v>
      </c>
      <c r="AD59" s="47">
        <v>0.8571428571428571</v>
      </c>
      <c r="AE59" s="14" t="s">
        <v>419</v>
      </c>
      <c r="AF59" s="13" t="s">
        <v>626</v>
      </c>
    </row>
    <row r="60" spans="1:32" x14ac:dyDescent="0.25">
      <c r="A60" s="506" t="s">
        <v>419</v>
      </c>
      <c r="B60" s="13" t="s">
        <v>654</v>
      </c>
      <c r="C60" s="47"/>
      <c r="D60" s="659">
        <v>8.1666666666666661</v>
      </c>
      <c r="E60" s="1060">
        <v>9</v>
      </c>
      <c r="F60" s="670">
        <v>0.83333333333333393</v>
      </c>
      <c r="G60" s="1061">
        <v>2</v>
      </c>
      <c r="H60" s="1062">
        <v>1.6666666666666679</v>
      </c>
      <c r="I60" s="273">
        <v>4</v>
      </c>
      <c r="J60" s="47">
        <v>2</v>
      </c>
      <c r="K60" s="47">
        <f t="shared" si="0"/>
        <v>2</v>
      </c>
      <c r="L60" s="47"/>
      <c r="M60" s="47">
        <v>1</v>
      </c>
      <c r="N60" s="47">
        <v>2</v>
      </c>
      <c r="O60" s="47">
        <v>1</v>
      </c>
      <c r="P60" s="47">
        <v>2</v>
      </c>
      <c r="Q60" s="47"/>
      <c r="R60" s="47"/>
      <c r="S60" s="47"/>
      <c r="T60" s="47"/>
      <c r="U60" s="47"/>
      <c r="V60" s="47">
        <f t="shared" si="6"/>
        <v>6</v>
      </c>
      <c r="W60" s="1052">
        <f t="shared" si="7"/>
        <v>0</v>
      </c>
      <c r="X60" s="1053">
        <f t="shared" si="8"/>
        <v>0.66666666666666663</v>
      </c>
      <c r="Y60" s="1053">
        <f t="shared" si="9"/>
        <v>1</v>
      </c>
      <c r="Z60" s="1054" t="e">
        <f t="shared" si="10"/>
        <v>#DIV/0!</v>
      </c>
      <c r="AA60" s="47">
        <v>6</v>
      </c>
      <c r="AB60" s="47">
        <v>-1</v>
      </c>
      <c r="AC60" s="47">
        <v>5</v>
      </c>
      <c r="AD60" s="47">
        <v>6</v>
      </c>
      <c r="AE60" s="506" t="s">
        <v>419</v>
      </c>
      <c r="AF60" s="13" t="s">
        <v>654</v>
      </c>
    </row>
    <row r="61" spans="1:32" x14ac:dyDescent="0.25">
      <c r="A61" s="104" t="s">
        <v>419</v>
      </c>
      <c r="B61" s="11" t="s">
        <v>655</v>
      </c>
      <c r="C61" s="47"/>
      <c r="D61" s="156">
        <v>7.4027777777777777</v>
      </c>
      <c r="E61" s="136">
        <v>6.75</v>
      </c>
      <c r="F61" s="1064">
        <v>-0.65277777777777768</v>
      </c>
      <c r="G61" s="1061">
        <v>4</v>
      </c>
      <c r="H61" s="1062">
        <v>-2.6111111111111107</v>
      </c>
      <c r="I61" s="273">
        <v>18</v>
      </c>
      <c r="J61" s="47">
        <v>16</v>
      </c>
      <c r="K61" s="47">
        <f t="shared" si="0"/>
        <v>1.125</v>
      </c>
      <c r="L61" s="47">
        <v>7</v>
      </c>
      <c r="M61" s="47">
        <v>3</v>
      </c>
      <c r="N61" s="47">
        <v>10</v>
      </c>
      <c r="O61" s="47">
        <v>10</v>
      </c>
      <c r="P61" s="47">
        <v>1</v>
      </c>
      <c r="Q61" s="47">
        <v>3</v>
      </c>
      <c r="R61" s="47"/>
      <c r="S61" s="47"/>
      <c r="T61" s="47"/>
      <c r="U61" s="47"/>
      <c r="V61" s="47">
        <f t="shared" si="6"/>
        <v>34</v>
      </c>
      <c r="W61" s="1052">
        <f t="shared" si="7"/>
        <v>0.7</v>
      </c>
      <c r="X61" s="1053">
        <f t="shared" si="8"/>
        <v>0.5</v>
      </c>
      <c r="Y61" s="1053">
        <f t="shared" si="9"/>
        <v>0.25</v>
      </c>
      <c r="Z61" s="1054" t="e">
        <f t="shared" si="10"/>
        <v>#DIV/0!</v>
      </c>
      <c r="AA61" s="47">
        <v>12</v>
      </c>
      <c r="AB61" s="47">
        <v>-16</v>
      </c>
      <c r="AC61" s="47">
        <v>-4</v>
      </c>
      <c r="AD61" s="47">
        <v>0.75</v>
      </c>
      <c r="AE61" s="104" t="s">
        <v>419</v>
      </c>
      <c r="AF61" s="11" t="s">
        <v>655</v>
      </c>
    </row>
    <row r="62" spans="1:32" x14ac:dyDescent="0.25">
      <c r="A62" s="30" t="s">
        <v>660</v>
      </c>
      <c r="B62" s="13" t="s">
        <v>535</v>
      </c>
      <c r="C62" s="47"/>
      <c r="D62" s="659">
        <v>5.5714285714285712</v>
      </c>
      <c r="E62" s="1060">
        <v>5</v>
      </c>
      <c r="F62" s="670">
        <v>-0.57142857142857117</v>
      </c>
      <c r="G62" s="1061">
        <v>6</v>
      </c>
      <c r="H62" s="1062">
        <v>-3.428571428571427</v>
      </c>
      <c r="I62" s="47">
        <v>5</v>
      </c>
      <c r="J62" s="47">
        <v>2</v>
      </c>
      <c r="K62" s="47">
        <f t="shared" si="0"/>
        <v>2.5</v>
      </c>
      <c r="L62" s="47">
        <v>5</v>
      </c>
      <c r="M62" s="47"/>
      <c r="N62" s="47"/>
      <c r="O62" s="47">
        <v>1</v>
      </c>
      <c r="P62" s="47"/>
      <c r="Q62" s="47"/>
      <c r="R62" s="47"/>
      <c r="S62" s="47">
        <v>1</v>
      </c>
      <c r="T62" s="47"/>
      <c r="U62" s="47"/>
      <c r="V62" s="47">
        <f t="shared" si="6"/>
        <v>7</v>
      </c>
      <c r="W62" s="1052">
        <f t="shared" si="7"/>
        <v>1</v>
      </c>
      <c r="X62" s="1053">
        <f t="shared" si="8"/>
        <v>0</v>
      </c>
      <c r="Y62" s="1053" t="e">
        <f t="shared" si="9"/>
        <v>#DIV/0!</v>
      </c>
      <c r="Z62" s="1054">
        <f t="shared" si="10"/>
        <v>0</v>
      </c>
      <c r="AA62" s="47">
        <v>0</v>
      </c>
      <c r="AB62" s="47">
        <v>-4</v>
      </c>
      <c r="AC62" s="47">
        <v>-4</v>
      </c>
      <c r="AD62" s="47">
        <v>0</v>
      </c>
      <c r="AE62" s="30" t="s">
        <v>660</v>
      </c>
      <c r="AF62" s="13" t="s">
        <v>535</v>
      </c>
    </row>
    <row r="63" spans="1:32" x14ac:dyDescent="0.25">
      <c r="A63" s="19" t="s">
        <v>663</v>
      </c>
      <c r="B63" s="11" t="s">
        <v>664</v>
      </c>
      <c r="C63" s="45">
        <v>1</v>
      </c>
      <c r="D63" s="1085">
        <v>6.15</v>
      </c>
      <c r="E63" s="1082">
        <v>7</v>
      </c>
      <c r="F63" s="1070">
        <f>+E63-D63</f>
        <v>0.84999999999999964</v>
      </c>
      <c r="G63" s="1071">
        <v>4</v>
      </c>
      <c r="H63" s="1072">
        <f>+F63*G63</f>
        <v>3.3999999999999986</v>
      </c>
      <c r="I63" s="1078">
        <v>6</v>
      </c>
      <c r="J63" s="45">
        <v>7</v>
      </c>
      <c r="K63" s="45">
        <f t="shared" si="0"/>
        <v>0.8571428571428571</v>
      </c>
      <c r="L63" s="45">
        <v>1</v>
      </c>
      <c r="M63" s="45">
        <v>6</v>
      </c>
      <c r="N63" s="45">
        <v>4</v>
      </c>
      <c r="O63" s="45">
        <v>1</v>
      </c>
      <c r="P63" s="45">
        <v>1</v>
      </c>
      <c r="Q63" s="45"/>
      <c r="R63" s="45"/>
      <c r="S63" s="45"/>
      <c r="T63" s="45"/>
      <c r="U63" s="45"/>
      <c r="V63" s="45">
        <f>+L63+M63+N63+O63+P63+Q63+R63+S63+T63+U63</f>
        <v>13</v>
      </c>
      <c r="W63" s="1074">
        <f t="shared" si="7"/>
        <v>0.14285714285714285</v>
      </c>
      <c r="X63" s="1075">
        <f>+N63/(O63+N63)</f>
        <v>0.8</v>
      </c>
      <c r="Y63" s="1075">
        <f>+P63/(Q63+P63)</f>
        <v>1</v>
      </c>
      <c r="Z63" s="1076" t="e">
        <f>+R63/(S63+R63)</f>
        <v>#DIV/0!</v>
      </c>
      <c r="AA63" s="45">
        <v>6</v>
      </c>
      <c r="AB63" s="45">
        <v>-1</v>
      </c>
      <c r="AC63" s="45">
        <v>5</v>
      </c>
      <c r="AD63" s="45">
        <v>6</v>
      </c>
      <c r="AE63" s="19" t="s">
        <v>663</v>
      </c>
      <c r="AF63" s="11" t="s">
        <v>664</v>
      </c>
    </row>
    <row r="64" spans="1:32" x14ac:dyDescent="0.25">
      <c r="A64" s="17" t="s">
        <v>933</v>
      </c>
      <c r="B64" s="13" t="s">
        <v>667</v>
      </c>
      <c r="C64" s="47"/>
      <c r="D64" s="144">
        <v>3.5</v>
      </c>
      <c r="E64" s="136">
        <v>3.7</v>
      </c>
      <c r="F64" s="1064">
        <v>0.20000000000000018</v>
      </c>
      <c r="G64" s="1061">
        <v>7</v>
      </c>
      <c r="H64" s="1062">
        <v>1.4000000000000012</v>
      </c>
      <c r="I64" s="273">
        <v>11</v>
      </c>
      <c r="J64" s="47">
        <v>0</v>
      </c>
      <c r="K64" s="47" t="e">
        <f t="shared" si="0"/>
        <v>#DIV/0!</v>
      </c>
      <c r="L64" s="47">
        <v>7</v>
      </c>
      <c r="M64" s="47"/>
      <c r="N64" s="47">
        <v>4</v>
      </c>
      <c r="O64" s="47"/>
      <c r="P64" s="47"/>
      <c r="Q64" s="47"/>
      <c r="R64" s="47"/>
      <c r="S64" s="47"/>
      <c r="T64" s="47"/>
      <c r="U64" s="47"/>
      <c r="V64" s="47">
        <v>11</v>
      </c>
      <c r="W64" s="1052">
        <f t="shared" si="7"/>
        <v>1</v>
      </c>
      <c r="X64" s="1053">
        <f t="shared" ref="X64" si="11">+N64/(O64+N64)</f>
        <v>1</v>
      </c>
      <c r="Y64" s="1053" t="e">
        <f t="shared" ref="Y64" si="12">+P64/(Q64+P64)</f>
        <v>#DIV/0!</v>
      </c>
      <c r="Z64" s="1054" t="e">
        <f t="shared" ref="Z64" si="13">+R64/(S64+R64)</f>
        <v>#DIV/0!</v>
      </c>
      <c r="AA64" s="47">
        <v>4</v>
      </c>
      <c r="AB64" s="47">
        <v>0</v>
      </c>
      <c r="AC64" s="47">
        <v>4</v>
      </c>
      <c r="AD64" s="47" t="e">
        <v>#DIV/0!</v>
      </c>
      <c r="AE64" s="17" t="s">
        <v>933</v>
      </c>
      <c r="AF64" s="13" t="s">
        <v>667</v>
      </c>
    </row>
    <row r="65" spans="1:32" x14ac:dyDescent="0.25">
      <c r="A65" s="10" t="s">
        <v>232</v>
      </c>
      <c r="B65" s="13" t="s">
        <v>11</v>
      </c>
      <c r="C65" s="45">
        <v>1</v>
      </c>
      <c r="D65" s="416">
        <v>7.3888999999999996</v>
      </c>
      <c r="E65" s="1077">
        <v>9</v>
      </c>
      <c r="F65" s="1070">
        <f>+E65-D65</f>
        <v>1.6111000000000004</v>
      </c>
      <c r="G65" s="1071">
        <v>2</v>
      </c>
      <c r="H65" s="1072">
        <f>+F65*G65</f>
        <v>3.2222000000000008</v>
      </c>
      <c r="I65" s="1078">
        <v>49</v>
      </c>
      <c r="J65" s="45">
        <v>56</v>
      </c>
      <c r="K65" s="45">
        <f t="shared" si="0"/>
        <v>0.875</v>
      </c>
      <c r="L65" s="45">
        <v>16</v>
      </c>
      <c r="M65" s="45">
        <v>29</v>
      </c>
      <c r="N65" s="45">
        <v>23</v>
      </c>
      <c r="O65" s="45">
        <v>15</v>
      </c>
      <c r="P65" s="45">
        <v>8</v>
      </c>
      <c r="Q65" s="45">
        <v>12</v>
      </c>
      <c r="R65" s="45">
        <v>1</v>
      </c>
      <c r="S65" s="45"/>
      <c r="T65" s="45">
        <v>1</v>
      </c>
      <c r="U65" s="45"/>
      <c r="V65" s="45">
        <f>+L65+M65+N65+O65+P65+Q65+R65+S65+T65+U65</f>
        <v>105</v>
      </c>
      <c r="W65" s="1074">
        <f t="shared" si="7"/>
        <v>0.35555555555555557</v>
      </c>
      <c r="X65" s="1075">
        <f>+N65/(O65+N65)</f>
        <v>0.60526315789473684</v>
      </c>
      <c r="Y65" s="1075">
        <f>+P65/(Q65+P65)</f>
        <v>0.4</v>
      </c>
      <c r="Z65" s="1076">
        <f>+R65/(S65+R65)</f>
        <v>1</v>
      </c>
      <c r="AA65" s="45">
        <v>46</v>
      </c>
      <c r="AB65" s="45">
        <v>-39</v>
      </c>
      <c r="AC65" s="45">
        <v>7</v>
      </c>
      <c r="AD65" s="45">
        <v>1.1794871794871795</v>
      </c>
      <c r="AE65" s="10" t="s">
        <v>232</v>
      </c>
      <c r="AF65" s="13" t="s">
        <v>11</v>
      </c>
    </row>
    <row r="66" spans="1:32" x14ac:dyDescent="0.25">
      <c r="A66" s="16" t="s">
        <v>232</v>
      </c>
      <c r="B66" s="11" t="s">
        <v>17</v>
      </c>
      <c r="C66" s="47"/>
      <c r="D66" s="156">
        <v>9.2388999999999992</v>
      </c>
      <c r="E66" s="136">
        <v>8.25</v>
      </c>
      <c r="F66" s="1064">
        <v>-0.98889999999999922</v>
      </c>
      <c r="G66" s="1061">
        <v>3</v>
      </c>
      <c r="H66" s="1062">
        <v>-2.9666999999999977</v>
      </c>
      <c r="I66" s="273">
        <v>15</v>
      </c>
      <c r="J66" s="47">
        <v>22</v>
      </c>
      <c r="K66" s="47">
        <f t="shared" si="0"/>
        <v>0.68181818181818177</v>
      </c>
      <c r="L66" s="47">
        <v>11</v>
      </c>
      <c r="M66" s="47">
        <v>11</v>
      </c>
      <c r="N66" s="47">
        <v>3</v>
      </c>
      <c r="O66" s="47">
        <v>5</v>
      </c>
      <c r="P66" s="47"/>
      <c r="Q66" s="47">
        <v>4</v>
      </c>
      <c r="R66" s="47">
        <v>1</v>
      </c>
      <c r="S66" s="47">
        <v>2</v>
      </c>
      <c r="T66" s="47"/>
      <c r="U66" s="47"/>
      <c r="V66" s="47">
        <f>+L66+M66+N66+O66+P66+Q66+R66+S66+T66+U66</f>
        <v>37</v>
      </c>
      <c r="W66" s="1052">
        <f t="shared" si="7"/>
        <v>0.5</v>
      </c>
      <c r="X66" s="1053">
        <f>+N66/(O66+N66)</f>
        <v>0.375</v>
      </c>
      <c r="Y66" s="1053">
        <f>+P66/(Q66+P66)</f>
        <v>0</v>
      </c>
      <c r="Z66" s="1054">
        <f>+R66/(S66+R66)</f>
        <v>0.33333333333333331</v>
      </c>
      <c r="AA66" s="47">
        <v>6</v>
      </c>
      <c r="AB66" s="47">
        <v>-19</v>
      </c>
      <c r="AC66" s="47">
        <v>-13</v>
      </c>
      <c r="AD66" s="47">
        <v>0.31578947368421051</v>
      </c>
      <c r="AE66" s="16" t="s">
        <v>232</v>
      </c>
      <c r="AF66" s="11" t="s">
        <v>17</v>
      </c>
    </row>
    <row r="67" spans="1:32" x14ac:dyDescent="0.25">
      <c r="A67" s="19" t="s">
        <v>668</v>
      </c>
      <c r="B67" s="13" t="s">
        <v>669</v>
      </c>
      <c r="C67" s="47"/>
      <c r="D67" s="144">
        <v>5.9166999999999996</v>
      </c>
      <c r="E67" s="136">
        <v>6.5555555555555554</v>
      </c>
      <c r="F67" s="1064">
        <v>0.63885555555555573</v>
      </c>
      <c r="G67" s="1061">
        <v>5</v>
      </c>
      <c r="H67" s="1062">
        <v>3.1942777777777787</v>
      </c>
      <c r="I67" s="273">
        <v>25</v>
      </c>
      <c r="J67" s="47">
        <v>19</v>
      </c>
      <c r="K67" s="47">
        <f t="shared" si="0"/>
        <v>1.3157894736842106</v>
      </c>
      <c r="L67" s="47">
        <v>12</v>
      </c>
      <c r="M67" s="47">
        <v>8</v>
      </c>
      <c r="N67" s="47">
        <v>9</v>
      </c>
      <c r="O67" s="47">
        <v>6</v>
      </c>
      <c r="P67" s="47">
        <v>4</v>
      </c>
      <c r="Q67" s="47">
        <v>4</v>
      </c>
      <c r="R67" s="47"/>
      <c r="S67" s="47">
        <v>1</v>
      </c>
      <c r="T67" s="47"/>
      <c r="U67" s="47"/>
      <c r="V67" s="47">
        <f>+L67+M67+N67+O67+P67+Q67+R67+S67+T67+U67</f>
        <v>44</v>
      </c>
      <c r="W67" s="1052">
        <f t="shared" si="7"/>
        <v>0.6</v>
      </c>
      <c r="X67" s="1053">
        <f>+N67/(O67+N67)</f>
        <v>0.6</v>
      </c>
      <c r="Y67" s="1053">
        <f>+P67/(Q67+P67)</f>
        <v>0.5</v>
      </c>
      <c r="Z67" s="1054">
        <f>+R67/(S67+R67)</f>
        <v>0</v>
      </c>
      <c r="AA67" s="47">
        <v>17</v>
      </c>
      <c r="AB67" s="47">
        <v>-17</v>
      </c>
      <c r="AC67" s="47">
        <v>0</v>
      </c>
      <c r="AD67" s="47">
        <v>1</v>
      </c>
      <c r="AE67" s="19" t="s">
        <v>668</v>
      </c>
      <c r="AF67" s="13" t="s">
        <v>669</v>
      </c>
    </row>
    <row r="68" spans="1:32" x14ac:dyDescent="0.25">
      <c r="A68" s="20" t="s">
        <v>18</v>
      </c>
      <c r="B68" s="13" t="s">
        <v>19</v>
      </c>
      <c r="C68" s="45">
        <v>1</v>
      </c>
      <c r="D68" s="416">
        <v>5.7443999999999997</v>
      </c>
      <c r="E68" s="1077">
        <v>6.4443999999999999</v>
      </c>
      <c r="F68" s="1070">
        <f>+E68-D68</f>
        <v>0.70000000000000018</v>
      </c>
      <c r="G68" s="1071">
        <v>5</v>
      </c>
      <c r="H68" s="1072">
        <f>+F68*G68</f>
        <v>3.5000000000000009</v>
      </c>
      <c r="I68" s="1078">
        <v>60</v>
      </c>
      <c r="J68" s="45">
        <v>51</v>
      </c>
      <c r="K68" s="45">
        <f t="shared" si="0"/>
        <v>1.1764705882352942</v>
      </c>
      <c r="L68" s="45">
        <v>26</v>
      </c>
      <c r="M68" s="45">
        <v>16</v>
      </c>
      <c r="N68" s="45">
        <v>18</v>
      </c>
      <c r="O68" s="45">
        <v>22</v>
      </c>
      <c r="P68" s="45">
        <v>14</v>
      </c>
      <c r="Q68" s="45">
        <v>13</v>
      </c>
      <c r="R68" s="45">
        <v>2</v>
      </c>
      <c r="S68" s="45"/>
      <c r="T68" s="45"/>
      <c r="U68" s="45"/>
      <c r="V68" s="45">
        <f>+L68+M68+N68+O68+P68+Q68+R68+S68+T68+U68</f>
        <v>111</v>
      </c>
      <c r="W68" s="1074">
        <f t="shared" si="7"/>
        <v>0.61904761904761907</v>
      </c>
      <c r="X68" s="1075">
        <f>+N68/(O68+N68)</f>
        <v>0.45</v>
      </c>
      <c r="Y68" s="1075">
        <f>+P68/(Q68+P68)</f>
        <v>0.51851851851851849</v>
      </c>
      <c r="Z68" s="1076">
        <f>+R68/(S68+R68)</f>
        <v>1</v>
      </c>
      <c r="AA68" s="45">
        <v>52</v>
      </c>
      <c r="AB68" s="45">
        <v>-48</v>
      </c>
      <c r="AC68" s="45">
        <v>4</v>
      </c>
      <c r="AD68" s="45">
        <v>1.0833333333333333</v>
      </c>
      <c r="AE68" s="20" t="s">
        <v>18</v>
      </c>
      <c r="AF68" s="13" t="s">
        <v>19</v>
      </c>
    </row>
    <row r="69" spans="1:32" ht="15.75" thickBot="1" x14ac:dyDescent="0.3">
      <c r="A69" s="20" t="s">
        <v>670</v>
      </c>
      <c r="B69" s="11" t="s">
        <v>671</v>
      </c>
      <c r="C69" s="45">
        <v>1</v>
      </c>
      <c r="D69" s="309">
        <v>7.6646999999999998</v>
      </c>
      <c r="E69" s="1077">
        <v>7.1111000000000004</v>
      </c>
      <c r="F69" s="1070">
        <f>+E69-D69</f>
        <v>-0.55359999999999943</v>
      </c>
      <c r="G69" s="1071">
        <v>4</v>
      </c>
      <c r="H69" s="1072">
        <f>+F69*G69</f>
        <v>-2.2143999999999977</v>
      </c>
      <c r="I69" s="1078">
        <v>10</v>
      </c>
      <c r="J69" s="45">
        <v>13</v>
      </c>
      <c r="K69" s="45">
        <f t="shared" si="0"/>
        <v>0.76923076923076927</v>
      </c>
      <c r="L69" s="45">
        <v>5</v>
      </c>
      <c r="M69" s="45">
        <v>5</v>
      </c>
      <c r="N69" s="45">
        <v>5</v>
      </c>
      <c r="O69" s="45">
        <v>6</v>
      </c>
      <c r="P69" s="45"/>
      <c r="Q69" s="45">
        <v>2</v>
      </c>
      <c r="R69" s="45"/>
      <c r="S69" s="45"/>
      <c r="T69" s="45"/>
      <c r="U69" s="45"/>
      <c r="V69" s="45">
        <f>+L69+M69+N69+O69+P69+Q69+R69+S69+T69+U69</f>
        <v>23</v>
      </c>
      <c r="W69" s="1074">
        <f t="shared" si="7"/>
        <v>0.5</v>
      </c>
      <c r="X69" s="1075">
        <f>+N69/(O69+N69)</f>
        <v>0.45454545454545453</v>
      </c>
      <c r="Y69" s="1075">
        <f>+P69/(Q69+P69)</f>
        <v>0</v>
      </c>
      <c r="Z69" s="1076" t="e">
        <f>+R69/(S69+R69)</f>
        <v>#DIV/0!</v>
      </c>
      <c r="AA69" s="45">
        <v>5</v>
      </c>
      <c r="AB69" s="45">
        <v>-10</v>
      </c>
      <c r="AC69" s="45">
        <v>-5</v>
      </c>
      <c r="AD69" s="45">
        <v>0.5</v>
      </c>
      <c r="AE69" s="20" t="s">
        <v>670</v>
      </c>
      <c r="AF69" s="11" t="s">
        <v>671</v>
      </c>
    </row>
    <row r="70" spans="1:32" x14ac:dyDescent="0.25">
      <c r="A70" t="s">
        <v>1043</v>
      </c>
      <c r="C70" s="1035" t="s">
        <v>1044</v>
      </c>
      <c r="D70" s="1036" t="s">
        <v>115</v>
      </c>
      <c r="E70" s="1011" t="s">
        <v>1045</v>
      </c>
      <c r="F70" s="1037" t="s">
        <v>231</v>
      </c>
      <c r="G70" s="995" t="s">
        <v>1045</v>
      </c>
      <c r="H70" s="1038" t="s">
        <v>1046</v>
      </c>
      <c r="I70" s="26"/>
      <c r="J70" s="26"/>
      <c r="K70" s="26"/>
      <c r="L70" s="26" t="s">
        <v>1047</v>
      </c>
      <c r="M70" s="26" t="s">
        <v>1047</v>
      </c>
      <c r="N70" s="26" t="s">
        <v>1048</v>
      </c>
      <c r="O70" s="26" t="s">
        <v>1049</v>
      </c>
      <c r="P70" s="26" t="s">
        <v>1050</v>
      </c>
      <c r="Q70" s="26" t="s">
        <v>1049</v>
      </c>
      <c r="R70" s="26" t="s">
        <v>1051</v>
      </c>
      <c r="S70" s="26" t="s">
        <v>1052</v>
      </c>
      <c r="T70" s="26" t="s">
        <v>1053</v>
      </c>
      <c r="U70" s="26" t="s">
        <v>1054</v>
      </c>
      <c r="V70" s="26"/>
      <c r="W70" s="26"/>
      <c r="X70" s="26"/>
      <c r="Y70" s="26"/>
      <c r="Z70" s="26"/>
      <c r="AA70" s="1036"/>
      <c r="AB70" s="1036"/>
      <c r="AC70" s="1011"/>
      <c r="AD70" s="1011"/>
      <c r="AE70" t="s">
        <v>1043</v>
      </c>
    </row>
    <row r="71" spans="1:32" x14ac:dyDescent="0.25">
      <c r="A71" t="s">
        <v>1055</v>
      </c>
      <c r="C71" s="1021" t="s">
        <v>926</v>
      </c>
      <c r="D71" s="1039" t="s">
        <v>64</v>
      </c>
      <c r="E71" s="1021" t="s">
        <v>1056</v>
      </c>
      <c r="F71" s="113"/>
      <c r="G71" s="73" t="s">
        <v>1056</v>
      </c>
      <c r="H71" s="1040" t="s">
        <v>231</v>
      </c>
      <c r="I71" s="26"/>
      <c r="J71" s="26"/>
      <c r="K71" s="26"/>
      <c r="L71" s="26" t="s">
        <v>1057</v>
      </c>
      <c r="M71" s="26" t="s">
        <v>1057</v>
      </c>
      <c r="N71" s="26" t="s">
        <v>1058</v>
      </c>
      <c r="O71" s="26" t="s">
        <v>1059</v>
      </c>
      <c r="P71" s="26" t="s">
        <v>1060</v>
      </c>
      <c r="Q71" s="26" t="s">
        <v>1061</v>
      </c>
      <c r="R71" s="26" t="s">
        <v>1062</v>
      </c>
      <c r="S71" s="26" t="s">
        <v>1063</v>
      </c>
      <c r="T71" s="26" t="s">
        <v>1062</v>
      </c>
      <c r="U71" s="26" t="s">
        <v>1063</v>
      </c>
      <c r="V71" s="26"/>
      <c r="W71" s="26"/>
      <c r="X71" s="26"/>
      <c r="Y71" s="26"/>
      <c r="Z71" s="26"/>
      <c r="AA71" s="1042" t="s">
        <v>1083</v>
      </c>
      <c r="AB71" s="1042" t="s">
        <v>1084</v>
      </c>
      <c r="AC71" s="1039" t="s">
        <v>1085</v>
      </c>
      <c r="AD71" s="1039" t="s">
        <v>1086</v>
      </c>
      <c r="AE71" t="s">
        <v>1055</v>
      </c>
    </row>
    <row r="72" spans="1:32" x14ac:dyDescent="0.25">
      <c r="C72" s="1021"/>
      <c r="D72" s="1039"/>
      <c r="E72" s="1021"/>
      <c r="F72" s="113"/>
      <c r="G72" s="73" t="s">
        <v>1028</v>
      </c>
      <c r="H72" s="1041" t="s">
        <v>1064</v>
      </c>
      <c r="I72" s="26"/>
      <c r="J72" s="26"/>
      <c r="K72" s="26"/>
      <c r="L72" s="26" t="s">
        <v>1065</v>
      </c>
      <c r="M72" s="26" t="s">
        <v>1066</v>
      </c>
      <c r="N72" s="26" t="s">
        <v>64</v>
      </c>
      <c r="O72" s="26" t="s">
        <v>1067</v>
      </c>
      <c r="P72" s="26" t="s">
        <v>1067</v>
      </c>
      <c r="Q72" s="26" t="s">
        <v>64</v>
      </c>
      <c r="R72" s="26" t="s">
        <v>64</v>
      </c>
      <c r="S72" s="26" t="s">
        <v>64</v>
      </c>
      <c r="T72" s="26" t="s">
        <v>64</v>
      </c>
      <c r="U72" s="26" t="s">
        <v>64</v>
      </c>
      <c r="V72" s="26"/>
      <c r="W72" s="26" t="s">
        <v>1068</v>
      </c>
      <c r="X72" s="26" t="s">
        <v>1069</v>
      </c>
      <c r="Y72" s="26" t="s">
        <v>1070</v>
      </c>
      <c r="Z72" s="26" t="s">
        <v>1071</v>
      </c>
      <c r="AA72" s="1042" t="s">
        <v>211</v>
      </c>
      <c r="AB72" s="1042" t="s">
        <v>211</v>
      </c>
      <c r="AC72" s="1042" t="s">
        <v>269</v>
      </c>
      <c r="AD72" s="1039" t="s">
        <v>1087</v>
      </c>
    </row>
    <row r="73" spans="1:32" x14ac:dyDescent="0.25">
      <c r="C73" s="1021"/>
      <c r="D73" s="1042" t="s">
        <v>1072</v>
      </c>
      <c r="E73" s="1043" t="s">
        <v>1073</v>
      </c>
      <c r="F73" s="1044" t="s">
        <v>1074</v>
      </c>
      <c r="G73" s="1045" t="s">
        <v>1075</v>
      </c>
      <c r="H73" s="1045" t="s">
        <v>1076</v>
      </c>
      <c r="I73" s="1046" t="s">
        <v>878</v>
      </c>
      <c r="J73" s="1046" t="s">
        <v>878</v>
      </c>
      <c r="K73" s="1046" t="s">
        <v>880</v>
      </c>
      <c r="L73" s="1046">
        <v>0</v>
      </c>
      <c r="M73" s="1046">
        <v>0</v>
      </c>
      <c r="N73" s="1046">
        <v>1</v>
      </c>
      <c r="O73" s="1046">
        <v>-1</v>
      </c>
      <c r="P73" s="1046">
        <v>2</v>
      </c>
      <c r="Q73" s="1046">
        <v>-2</v>
      </c>
      <c r="R73" s="1046">
        <v>3</v>
      </c>
      <c r="S73" s="1046">
        <v>-3</v>
      </c>
      <c r="T73" s="1046">
        <v>4</v>
      </c>
      <c r="U73" s="1046">
        <v>-4</v>
      </c>
      <c r="V73" s="1046"/>
      <c r="W73" s="1046" t="s">
        <v>916</v>
      </c>
      <c r="X73" s="1046" t="s">
        <v>916</v>
      </c>
      <c r="Y73" s="1046" t="s">
        <v>916</v>
      </c>
      <c r="Z73" s="1046" t="s">
        <v>916</v>
      </c>
      <c r="AA73" s="1042" t="s">
        <v>1088</v>
      </c>
      <c r="AB73" s="1042" t="s">
        <v>1088</v>
      </c>
      <c r="AC73" s="1042" t="s">
        <v>210</v>
      </c>
      <c r="AD73" s="1042" t="s">
        <v>1089</v>
      </c>
    </row>
    <row r="74" spans="1:32" ht="15.75" thickBot="1" x14ac:dyDescent="0.3">
      <c r="C74" s="398"/>
      <c r="D74" s="398"/>
      <c r="E74" s="398"/>
      <c r="F74" s="155" t="s">
        <v>1077</v>
      </c>
      <c r="G74" s="398"/>
      <c r="H74" s="155" t="s">
        <v>1078</v>
      </c>
      <c r="I74" s="114" t="s">
        <v>1079</v>
      </c>
      <c r="J74" s="164" t="s">
        <v>1080</v>
      </c>
      <c r="K74" s="114" t="s">
        <v>1081</v>
      </c>
      <c r="L74" s="111" t="s">
        <v>1065</v>
      </c>
      <c r="M74" s="114" t="s">
        <v>1082</v>
      </c>
      <c r="N74" s="111" t="s">
        <v>1065</v>
      </c>
      <c r="O74" s="114" t="s">
        <v>1082</v>
      </c>
      <c r="P74" s="111" t="s">
        <v>1065</v>
      </c>
      <c r="Q74" s="114" t="s">
        <v>1082</v>
      </c>
      <c r="R74" s="111" t="s">
        <v>1065</v>
      </c>
      <c r="S74" s="114" t="s">
        <v>1082</v>
      </c>
      <c r="T74" s="111" t="s">
        <v>1065</v>
      </c>
      <c r="U74" s="114" t="s">
        <v>1082</v>
      </c>
      <c r="V74" s="114" t="s">
        <v>221</v>
      </c>
      <c r="W74" s="114" t="s">
        <v>921</v>
      </c>
      <c r="X74" s="114" t="s">
        <v>921</v>
      </c>
      <c r="Y74" s="114" t="s">
        <v>921</v>
      </c>
      <c r="Z74" s="114" t="s">
        <v>921</v>
      </c>
      <c r="AA74" s="1090" t="s">
        <v>1079</v>
      </c>
      <c r="AB74" s="1090" t="s">
        <v>1080</v>
      </c>
      <c r="AC74" s="1090" t="s">
        <v>211</v>
      </c>
      <c r="AD74" s="1090" t="s">
        <v>1090</v>
      </c>
    </row>
    <row r="75" spans="1:32" x14ac:dyDescent="0.25">
      <c r="A75" s="20" t="s">
        <v>670</v>
      </c>
      <c r="B75" s="13" t="s">
        <v>20</v>
      </c>
      <c r="C75" s="45">
        <v>1</v>
      </c>
      <c r="D75" s="309">
        <v>8.5694444444444446</v>
      </c>
      <c r="E75" s="1077">
        <v>9.4443999999999999</v>
      </c>
      <c r="F75" s="1070">
        <f>+E75-D75</f>
        <v>0.87495555555555526</v>
      </c>
      <c r="G75" s="1071">
        <v>2</v>
      </c>
      <c r="H75" s="1072">
        <f>+F75*G75</f>
        <v>1.7499111111111105</v>
      </c>
      <c r="I75" s="1078">
        <v>4</v>
      </c>
      <c r="J75" s="45">
        <v>27</v>
      </c>
      <c r="K75" s="45">
        <f t="shared" ref="K75:K100" si="14">+I75/J75</f>
        <v>0.14814814814814814</v>
      </c>
      <c r="L75" s="45"/>
      <c r="M75" s="45">
        <v>20</v>
      </c>
      <c r="N75" s="45"/>
      <c r="O75" s="45">
        <v>7</v>
      </c>
      <c r="P75" s="45">
        <v>2</v>
      </c>
      <c r="Q75" s="45"/>
      <c r="R75" s="45">
        <v>1</v>
      </c>
      <c r="S75" s="45"/>
      <c r="T75" s="45">
        <v>1</v>
      </c>
      <c r="U75" s="45"/>
      <c r="V75" s="45">
        <f t="shared" ref="V75:V84" si="15">+L75+M75+N75+O75+P75+Q75+R75+S75+T75+U75</f>
        <v>31</v>
      </c>
      <c r="W75" s="1074">
        <f t="shared" ref="W75:W84" si="16">+L75/(M75+L75)</f>
        <v>0</v>
      </c>
      <c r="X75" s="1075">
        <f t="shared" ref="X75:X84" si="17">+N75/(O75+N75)</f>
        <v>0</v>
      </c>
      <c r="Y75" s="1075">
        <f t="shared" ref="Y75:Y84" si="18">+P75/(Q75+P75)</f>
        <v>1</v>
      </c>
      <c r="Z75" s="1076">
        <f t="shared" ref="Z75:Z84" si="19">+R75/(S75+R75)</f>
        <v>1</v>
      </c>
      <c r="AA75" s="45">
        <v>11</v>
      </c>
      <c r="AB75" s="45">
        <v>-7</v>
      </c>
      <c r="AC75" s="45">
        <v>4</v>
      </c>
      <c r="AD75" s="45">
        <v>1.5714285714285714</v>
      </c>
      <c r="AE75" s="20" t="s">
        <v>670</v>
      </c>
      <c r="AF75" s="13" t="s">
        <v>20</v>
      </c>
    </row>
    <row r="76" spans="1:32" x14ac:dyDescent="0.25">
      <c r="A76" s="104" t="s">
        <v>546</v>
      </c>
      <c r="B76" s="13" t="s">
        <v>675</v>
      </c>
      <c r="C76" s="45">
        <v>1</v>
      </c>
      <c r="D76" s="309">
        <v>5.8333000000000004</v>
      </c>
      <c r="E76" s="1077">
        <v>6.5</v>
      </c>
      <c r="F76" s="1070">
        <f>+E76-D76</f>
        <v>0.66669999999999963</v>
      </c>
      <c r="G76" s="1071">
        <v>4</v>
      </c>
      <c r="H76" s="1072">
        <f>+F76*G76</f>
        <v>2.6667999999999985</v>
      </c>
      <c r="I76" s="1078">
        <v>11</v>
      </c>
      <c r="J76" s="45">
        <v>6</v>
      </c>
      <c r="K76" s="45">
        <f t="shared" si="14"/>
        <v>1.8333333333333333</v>
      </c>
      <c r="L76" s="45">
        <v>4</v>
      </c>
      <c r="M76" s="45">
        <v>4</v>
      </c>
      <c r="N76" s="45">
        <v>6</v>
      </c>
      <c r="O76" s="45">
        <v>2</v>
      </c>
      <c r="P76" s="45">
        <v>1</v>
      </c>
      <c r="Q76" s="45"/>
      <c r="R76" s="45"/>
      <c r="S76" s="45"/>
      <c r="T76" s="45"/>
      <c r="U76" s="45"/>
      <c r="V76" s="45">
        <f t="shared" si="15"/>
        <v>17</v>
      </c>
      <c r="W76" s="1074">
        <f t="shared" si="16"/>
        <v>0.5</v>
      </c>
      <c r="X76" s="1075">
        <f t="shared" si="17"/>
        <v>0.75</v>
      </c>
      <c r="Y76" s="1075">
        <f t="shared" si="18"/>
        <v>1</v>
      </c>
      <c r="Z76" s="1076" t="e">
        <f t="shared" si="19"/>
        <v>#DIV/0!</v>
      </c>
      <c r="AA76" s="45">
        <v>8</v>
      </c>
      <c r="AB76" s="45">
        <v>-2</v>
      </c>
      <c r="AC76" s="45">
        <v>6</v>
      </c>
      <c r="AD76" s="45">
        <v>4</v>
      </c>
      <c r="AE76" s="104" t="s">
        <v>546</v>
      </c>
      <c r="AF76" s="13" t="s">
        <v>675</v>
      </c>
    </row>
    <row r="77" spans="1:32" x14ac:dyDescent="0.25">
      <c r="A77" s="16" t="s">
        <v>676</v>
      </c>
      <c r="B77" s="13" t="s">
        <v>677</v>
      </c>
      <c r="C77" s="47"/>
      <c r="D77" s="497">
        <v>8.8000000000000007</v>
      </c>
      <c r="E77" s="1060">
        <v>9</v>
      </c>
      <c r="F77" s="670">
        <v>0.19999999999999929</v>
      </c>
      <c r="G77" s="1061">
        <v>2</v>
      </c>
      <c r="H77" s="1062">
        <v>0.39999999999999858</v>
      </c>
      <c r="I77" s="273">
        <v>1</v>
      </c>
      <c r="J77" s="47">
        <v>4</v>
      </c>
      <c r="K77" s="47">
        <f t="shared" si="14"/>
        <v>0.25</v>
      </c>
      <c r="L77" s="47"/>
      <c r="M77" s="47">
        <v>4</v>
      </c>
      <c r="N77" s="47">
        <v>1</v>
      </c>
      <c r="O77" s="47"/>
      <c r="P77" s="47"/>
      <c r="Q77" s="47"/>
      <c r="R77" s="47"/>
      <c r="S77" s="47"/>
      <c r="T77" s="47"/>
      <c r="U77" s="47"/>
      <c r="V77" s="47">
        <f t="shared" si="15"/>
        <v>5</v>
      </c>
      <c r="W77" s="1052">
        <f t="shared" si="16"/>
        <v>0</v>
      </c>
      <c r="X77" s="1053">
        <f t="shared" si="17"/>
        <v>1</v>
      </c>
      <c r="Y77" s="1053" t="e">
        <f t="shared" si="18"/>
        <v>#DIV/0!</v>
      </c>
      <c r="Z77" s="1054" t="e">
        <f t="shared" si="19"/>
        <v>#DIV/0!</v>
      </c>
      <c r="AA77" s="47">
        <v>1</v>
      </c>
      <c r="AB77" s="47">
        <v>0</v>
      </c>
      <c r="AC77" s="47">
        <v>1</v>
      </c>
      <c r="AD77" s="47" t="e">
        <v>#DIV/0!</v>
      </c>
      <c r="AE77" s="16" t="s">
        <v>676</v>
      </c>
      <c r="AF77" s="13" t="s">
        <v>677</v>
      </c>
    </row>
    <row r="78" spans="1:32" x14ac:dyDescent="0.25">
      <c r="A78" s="10" t="s">
        <v>21</v>
      </c>
      <c r="B78" s="13" t="s">
        <v>22</v>
      </c>
      <c r="C78" s="45">
        <v>1</v>
      </c>
      <c r="D78" s="309">
        <v>8.1305999999999994</v>
      </c>
      <c r="E78" s="1077">
        <v>8.375</v>
      </c>
      <c r="F78" s="1070">
        <f>+E78-D78</f>
        <v>0.24440000000000062</v>
      </c>
      <c r="G78" s="1071">
        <v>3</v>
      </c>
      <c r="H78" s="1072">
        <f>+F78*G78</f>
        <v>0.73320000000000185</v>
      </c>
      <c r="I78" s="1078">
        <v>48</v>
      </c>
      <c r="J78" s="45">
        <v>64</v>
      </c>
      <c r="K78" s="45">
        <f t="shared" si="14"/>
        <v>0.75</v>
      </c>
      <c r="L78" s="45">
        <v>20</v>
      </c>
      <c r="M78" s="45">
        <v>32</v>
      </c>
      <c r="N78" s="45">
        <v>18</v>
      </c>
      <c r="O78" s="45">
        <v>15</v>
      </c>
      <c r="P78" s="45">
        <v>4</v>
      </c>
      <c r="Q78" s="45">
        <v>9</v>
      </c>
      <c r="R78" s="45">
        <v>4</v>
      </c>
      <c r="S78" s="45">
        <v>3</v>
      </c>
      <c r="T78" s="45"/>
      <c r="U78" s="45"/>
      <c r="V78" s="45">
        <f t="shared" si="15"/>
        <v>105</v>
      </c>
      <c r="W78" s="1074">
        <f t="shared" si="16"/>
        <v>0.38461538461538464</v>
      </c>
      <c r="X78" s="1075">
        <f t="shared" si="17"/>
        <v>0.54545454545454541</v>
      </c>
      <c r="Y78" s="1075">
        <f t="shared" si="18"/>
        <v>0.30769230769230771</v>
      </c>
      <c r="Z78" s="1076">
        <f t="shared" si="19"/>
        <v>0.5714285714285714</v>
      </c>
      <c r="AA78" s="45">
        <v>38</v>
      </c>
      <c r="AB78" s="45">
        <v>-42</v>
      </c>
      <c r="AC78" s="45">
        <v>-4</v>
      </c>
      <c r="AD78" s="45">
        <v>0.90476190476190477</v>
      </c>
      <c r="AE78" s="10" t="s">
        <v>21</v>
      </c>
      <c r="AF78" s="13" t="s">
        <v>22</v>
      </c>
    </row>
    <row r="79" spans="1:32" x14ac:dyDescent="0.25">
      <c r="A79" s="19" t="s">
        <v>678</v>
      </c>
      <c r="B79" s="13" t="s">
        <v>679</v>
      </c>
      <c r="C79" s="47"/>
      <c r="D79" s="144">
        <v>6.9499999999999993</v>
      </c>
      <c r="E79" s="136">
        <v>8.1999999999999993</v>
      </c>
      <c r="F79" s="1064">
        <v>1.25</v>
      </c>
      <c r="G79" s="1061">
        <v>3</v>
      </c>
      <c r="H79" s="1062">
        <v>3.75</v>
      </c>
      <c r="I79" s="273">
        <v>7</v>
      </c>
      <c r="J79" s="47">
        <v>7</v>
      </c>
      <c r="K79" s="47">
        <f t="shared" si="14"/>
        <v>1</v>
      </c>
      <c r="L79" s="47">
        <v>1</v>
      </c>
      <c r="M79" s="47">
        <v>7</v>
      </c>
      <c r="N79" s="47">
        <v>1</v>
      </c>
      <c r="O79" s="47"/>
      <c r="P79" s="47">
        <v>4</v>
      </c>
      <c r="Q79" s="47"/>
      <c r="R79" s="47"/>
      <c r="S79" s="47"/>
      <c r="T79" s="47">
        <v>1</v>
      </c>
      <c r="U79" s="47"/>
      <c r="V79" s="47">
        <f t="shared" si="15"/>
        <v>14</v>
      </c>
      <c r="W79" s="1052">
        <f t="shared" si="16"/>
        <v>0.125</v>
      </c>
      <c r="X79" s="1053">
        <f t="shared" si="17"/>
        <v>1</v>
      </c>
      <c r="Y79" s="1053">
        <f t="shared" si="18"/>
        <v>1</v>
      </c>
      <c r="Z79" s="1054" t="e">
        <f t="shared" si="19"/>
        <v>#DIV/0!</v>
      </c>
      <c r="AA79" s="47">
        <v>13</v>
      </c>
      <c r="AB79" s="47">
        <v>0</v>
      </c>
      <c r="AC79" s="47">
        <v>13</v>
      </c>
      <c r="AD79" s="47" t="e">
        <v>#DIV/0!</v>
      </c>
      <c r="AE79" s="19" t="s">
        <v>678</v>
      </c>
      <c r="AF79" s="13" t="s">
        <v>679</v>
      </c>
    </row>
    <row r="80" spans="1:32" x14ac:dyDescent="0.25">
      <c r="A80" s="19" t="s">
        <v>680</v>
      </c>
      <c r="B80" s="13" t="s">
        <v>681</v>
      </c>
      <c r="C80" s="47"/>
      <c r="D80" s="156">
        <v>7.3472222222222223</v>
      </c>
      <c r="E80" s="136">
        <v>7.125</v>
      </c>
      <c r="F80" s="1064">
        <v>-0.22222222222222232</v>
      </c>
      <c r="G80" s="1061">
        <v>4</v>
      </c>
      <c r="H80" s="1062">
        <v>-0.88888888888888928</v>
      </c>
      <c r="I80" s="273">
        <v>33</v>
      </c>
      <c r="J80" s="47">
        <v>18</v>
      </c>
      <c r="K80" s="47">
        <f t="shared" si="14"/>
        <v>1.8333333333333333</v>
      </c>
      <c r="L80" s="47">
        <v>24</v>
      </c>
      <c r="M80" s="47">
        <v>10</v>
      </c>
      <c r="N80" s="47">
        <v>7</v>
      </c>
      <c r="O80" s="47">
        <v>4</v>
      </c>
      <c r="P80" s="47">
        <v>2</v>
      </c>
      <c r="Q80" s="47">
        <v>2</v>
      </c>
      <c r="R80" s="47"/>
      <c r="S80" s="47">
        <v>2</v>
      </c>
      <c r="T80" s="47"/>
      <c r="U80" s="47"/>
      <c r="V80" s="47">
        <f t="shared" si="15"/>
        <v>51</v>
      </c>
      <c r="W80" s="1052">
        <f t="shared" si="16"/>
        <v>0.70588235294117652</v>
      </c>
      <c r="X80" s="1053">
        <f t="shared" si="17"/>
        <v>0.63636363636363635</v>
      </c>
      <c r="Y80" s="1053">
        <f t="shared" si="18"/>
        <v>0.5</v>
      </c>
      <c r="Z80" s="1054">
        <f t="shared" si="19"/>
        <v>0</v>
      </c>
      <c r="AA80" s="47">
        <v>11</v>
      </c>
      <c r="AB80" s="47">
        <v>-14</v>
      </c>
      <c r="AC80" s="47">
        <v>-3</v>
      </c>
      <c r="AD80" s="47">
        <v>0.7857142857142857</v>
      </c>
      <c r="AE80" s="19" t="s">
        <v>680</v>
      </c>
      <c r="AF80" s="13" t="s">
        <v>681</v>
      </c>
    </row>
    <row r="81" spans="1:32" x14ac:dyDescent="0.25">
      <c r="A81" s="16" t="s">
        <v>683</v>
      </c>
      <c r="B81" s="11" t="s">
        <v>684</v>
      </c>
      <c r="C81" s="47"/>
      <c r="D81" s="156">
        <v>9.9</v>
      </c>
      <c r="E81" s="136">
        <v>9.9</v>
      </c>
      <c r="F81" s="1064">
        <v>0</v>
      </c>
      <c r="G81" s="1061">
        <v>1</v>
      </c>
      <c r="H81" s="1062">
        <v>0</v>
      </c>
      <c r="I81" s="273">
        <v>2</v>
      </c>
      <c r="J81" s="47">
        <v>8</v>
      </c>
      <c r="K81" s="47">
        <f t="shared" si="14"/>
        <v>0.25</v>
      </c>
      <c r="L81" s="47"/>
      <c r="M81" s="47">
        <v>5</v>
      </c>
      <c r="N81" s="47">
        <v>1</v>
      </c>
      <c r="O81" s="47">
        <v>3</v>
      </c>
      <c r="P81" s="47"/>
      <c r="Q81" s="47"/>
      <c r="R81" s="47">
        <v>1</v>
      </c>
      <c r="S81" s="47"/>
      <c r="T81" s="47"/>
      <c r="U81" s="47"/>
      <c r="V81" s="47">
        <f t="shared" si="15"/>
        <v>10</v>
      </c>
      <c r="W81" s="1052">
        <f t="shared" si="16"/>
        <v>0</v>
      </c>
      <c r="X81" s="1053">
        <f t="shared" si="17"/>
        <v>0.25</v>
      </c>
      <c r="Y81" s="1053" t="e">
        <f t="shared" si="18"/>
        <v>#DIV/0!</v>
      </c>
      <c r="Z81" s="1054">
        <f t="shared" si="19"/>
        <v>1</v>
      </c>
      <c r="AA81" s="47">
        <v>4</v>
      </c>
      <c r="AB81" s="47">
        <v>-3</v>
      </c>
      <c r="AC81" s="47">
        <v>1</v>
      </c>
      <c r="AD81" s="47">
        <v>1.3333333333333333</v>
      </c>
      <c r="AE81" s="16" t="s">
        <v>683</v>
      </c>
      <c r="AF81" s="11" t="s">
        <v>684</v>
      </c>
    </row>
    <row r="82" spans="1:32" x14ac:dyDescent="0.25">
      <c r="A82" s="611" t="s">
        <v>686</v>
      </c>
      <c r="B82" s="6" t="s">
        <v>687</v>
      </c>
      <c r="C82" s="47"/>
      <c r="D82" s="144">
        <v>9.8000000000000007</v>
      </c>
      <c r="E82" s="136">
        <v>9.8000000000000007</v>
      </c>
      <c r="F82" s="1064">
        <v>0</v>
      </c>
      <c r="G82" s="1061">
        <v>1</v>
      </c>
      <c r="H82" s="1062">
        <v>0</v>
      </c>
      <c r="I82" s="47">
        <v>3</v>
      </c>
      <c r="J82" s="47">
        <v>7</v>
      </c>
      <c r="K82" s="47">
        <f t="shared" si="14"/>
        <v>0.42857142857142855</v>
      </c>
      <c r="L82" s="125"/>
      <c r="M82" s="47">
        <v>6</v>
      </c>
      <c r="N82" s="47">
        <v>3</v>
      </c>
      <c r="O82" s="47">
        <v>1</v>
      </c>
      <c r="P82" s="125"/>
      <c r="Q82" s="125"/>
      <c r="R82" s="125"/>
      <c r="S82" s="125"/>
      <c r="T82" s="125"/>
      <c r="U82" s="125"/>
      <c r="V82" s="47">
        <f t="shared" si="15"/>
        <v>10</v>
      </c>
      <c r="W82" s="1052">
        <f t="shared" si="16"/>
        <v>0</v>
      </c>
      <c r="X82" s="1053">
        <f t="shared" si="17"/>
        <v>0.75</v>
      </c>
      <c r="Y82" s="1053" t="e">
        <f t="shared" si="18"/>
        <v>#DIV/0!</v>
      </c>
      <c r="Z82" s="1054" t="e">
        <f t="shared" si="19"/>
        <v>#DIV/0!</v>
      </c>
      <c r="AA82" s="47">
        <v>3</v>
      </c>
      <c r="AB82" s="47">
        <v>-1</v>
      </c>
      <c r="AC82" s="47">
        <v>2</v>
      </c>
      <c r="AD82" s="47">
        <v>3</v>
      </c>
      <c r="AE82" s="611" t="s">
        <v>686</v>
      </c>
      <c r="AF82" s="6" t="s">
        <v>687</v>
      </c>
    </row>
    <row r="83" spans="1:32" x14ac:dyDescent="0.25">
      <c r="A83" s="15" t="s">
        <v>686</v>
      </c>
      <c r="B83" s="6" t="s">
        <v>688</v>
      </c>
      <c r="C83" s="47"/>
      <c r="D83" s="144">
        <v>9</v>
      </c>
      <c r="E83" s="136">
        <v>9</v>
      </c>
      <c r="F83" s="1064">
        <v>0</v>
      </c>
      <c r="G83" s="1061">
        <v>2</v>
      </c>
      <c r="H83" s="1062">
        <v>0</v>
      </c>
      <c r="I83" s="47">
        <v>6</v>
      </c>
      <c r="J83" s="47">
        <v>4</v>
      </c>
      <c r="K83" s="47">
        <f t="shared" si="14"/>
        <v>1.5</v>
      </c>
      <c r="L83" s="47">
        <v>6</v>
      </c>
      <c r="M83" s="47">
        <v>4</v>
      </c>
      <c r="N83" s="125"/>
      <c r="O83" s="125"/>
      <c r="P83" s="125"/>
      <c r="Q83" s="125"/>
      <c r="R83" s="125"/>
      <c r="S83" s="125"/>
      <c r="T83" s="125"/>
      <c r="U83" s="125"/>
      <c r="V83" s="47">
        <f t="shared" si="15"/>
        <v>10</v>
      </c>
      <c r="W83" s="1052">
        <f t="shared" si="16"/>
        <v>0.6</v>
      </c>
      <c r="X83" s="1053" t="e">
        <f t="shared" si="17"/>
        <v>#DIV/0!</v>
      </c>
      <c r="Y83" s="1053" t="e">
        <f t="shared" si="18"/>
        <v>#DIV/0!</v>
      </c>
      <c r="Z83" s="1054" t="e">
        <f t="shared" si="19"/>
        <v>#DIV/0!</v>
      </c>
      <c r="AA83" s="47">
        <v>0</v>
      </c>
      <c r="AB83" s="47">
        <v>0</v>
      </c>
      <c r="AC83" s="47">
        <v>0</v>
      </c>
      <c r="AD83" s="47" t="e">
        <v>#DIV/0!</v>
      </c>
      <c r="AE83" s="15" t="s">
        <v>686</v>
      </c>
      <c r="AF83" s="6" t="s">
        <v>688</v>
      </c>
    </row>
    <row r="84" spans="1:32" x14ac:dyDescent="0.25">
      <c r="A84" s="10" t="s">
        <v>23</v>
      </c>
      <c r="B84" s="13" t="s">
        <v>24</v>
      </c>
      <c r="C84" s="45">
        <v>1</v>
      </c>
      <c r="D84" s="416">
        <v>7.2556000000000003</v>
      </c>
      <c r="E84" s="1077">
        <v>8.375</v>
      </c>
      <c r="F84" s="1070">
        <f>+E84-D84</f>
        <v>1.1193999999999997</v>
      </c>
      <c r="G84" s="1071">
        <v>4</v>
      </c>
      <c r="H84" s="1072">
        <f>+F84*G84</f>
        <v>4.4775999999999989</v>
      </c>
      <c r="I84" s="1078">
        <v>53</v>
      </c>
      <c r="J84" s="45">
        <v>53</v>
      </c>
      <c r="K84" s="45">
        <f t="shared" si="14"/>
        <v>1</v>
      </c>
      <c r="L84" s="45">
        <v>28</v>
      </c>
      <c r="M84" s="45">
        <v>25</v>
      </c>
      <c r="N84" s="45">
        <v>14</v>
      </c>
      <c r="O84" s="45">
        <v>19</v>
      </c>
      <c r="P84" s="45">
        <v>11</v>
      </c>
      <c r="Q84" s="45">
        <v>9</v>
      </c>
      <c r="R84" s="45"/>
      <c r="S84" s="45"/>
      <c r="T84" s="45"/>
      <c r="U84" s="45"/>
      <c r="V84" s="45">
        <f t="shared" si="15"/>
        <v>106</v>
      </c>
      <c r="W84" s="1074">
        <f t="shared" si="16"/>
        <v>0.52830188679245282</v>
      </c>
      <c r="X84" s="1075">
        <f t="shared" si="17"/>
        <v>0.42424242424242425</v>
      </c>
      <c r="Y84" s="1075">
        <f t="shared" si="18"/>
        <v>0.55000000000000004</v>
      </c>
      <c r="Z84" s="1076" t="e">
        <f t="shared" si="19"/>
        <v>#DIV/0!</v>
      </c>
      <c r="AA84" s="45">
        <v>36</v>
      </c>
      <c r="AB84" s="45">
        <v>-37</v>
      </c>
      <c r="AC84" s="45">
        <v>-1</v>
      </c>
      <c r="AD84" s="45">
        <v>0.97297297297297303</v>
      </c>
      <c r="AE84" s="10" t="s">
        <v>23</v>
      </c>
      <c r="AF84" s="13" t="s">
        <v>24</v>
      </c>
    </row>
    <row r="85" spans="1:32" x14ac:dyDescent="0.25">
      <c r="A85" s="10" t="s">
        <v>689</v>
      </c>
      <c r="B85" s="13" t="s">
        <v>690</v>
      </c>
      <c r="C85" s="45">
        <v>1</v>
      </c>
      <c r="D85" s="309">
        <v>4.875</v>
      </c>
      <c r="E85" s="1077">
        <v>5</v>
      </c>
      <c r="F85" s="1070">
        <f>+E85-D85</f>
        <v>0.125</v>
      </c>
      <c r="G85" s="1071">
        <v>6</v>
      </c>
      <c r="H85" s="1072">
        <f>+F85*G85</f>
        <v>0.75</v>
      </c>
      <c r="I85" s="1078">
        <v>15</v>
      </c>
      <c r="J85" s="45">
        <v>2</v>
      </c>
      <c r="K85" s="45">
        <f t="shared" si="14"/>
        <v>7.5</v>
      </c>
      <c r="L85" s="45">
        <v>14</v>
      </c>
      <c r="M85" s="45">
        <v>2</v>
      </c>
      <c r="N85" s="45">
        <v>1</v>
      </c>
      <c r="O85" s="45"/>
      <c r="P85" s="45"/>
      <c r="Q85" s="45"/>
      <c r="R85" s="45"/>
      <c r="S85" s="45"/>
      <c r="T85" s="45"/>
      <c r="U85" s="45"/>
      <c r="V85" s="45">
        <f>+L85+M85+N85+O85+P85+Q85+R85+S85+T85+U85</f>
        <v>17</v>
      </c>
      <c r="W85" s="1074">
        <f>+L85/(M85+L85)</f>
        <v>0.875</v>
      </c>
      <c r="X85" s="1075">
        <f>+N85/(O85+N85)</f>
        <v>1</v>
      </c>
      <c r="Y85" s="1075" t="e">
        <f>+P85/(Q85+P85)</f>
        <v>#DIV/0!</v>
      </c>
      <c r="Z85" s="1076" t="e">
        <f>+R85/(S85+R85)</f>
        <v>#DIV/0!</v>
      </c>
      <c r="AA85" s="45">
        <v>1</v>
      </c>
      <c r="AB85" s="45">
        <v>0</v>
      </c>
      <c r="AC85" s="45">
        <v>1</v>
      </c>
      <c r="AD85" s="45" t="e">
        <v>#DIV/0!</v>
      </c>
      <c r="AE85" s="10" t="s">
        <v>689</v>
      </c>
      <c r="AF85" s="13" t="s">
        <v>690</v>
      </c>
    </row>
    <row r="86" spans="1:32" x14ac:dyDescent="0.25">
      <c r="A86" s="19" t="s">
        <v>692</v>
      </c>
      <c r="B86" s="13" t="s">
        <v>693</v>
      </c>
      <c r="C86" s="47"/>
      <c r="D86" s="156">
        <v>8.5555555555555554</v>
      </c>
      <c r="E86" s="136">
        <v>7</v>
      </c>
      <c r="F86" s="1064">
        <v>-1.5555555555555554</v>
      </c>
      <c r="G86" s="1061">
        <v>4</v>
      </c>
      <c r="H86" s="1062">
        <v>-6.2222222222222214</v>
      </c>
      <c r="I86" s="273">
        <v>28</v>
      </c>
      <c r="J86" s="47">
        <v>18</v>
      </c>
      <c r="K86" s="47">
        <f t="shared" si="14"/>
        <v>1.5555555555555556</v>
      </c>
      <c r="L86" s="47">
        <v>20</v>
      </c>
      <c r="M86" s="47">
        <v>5</v>
      </c>
      <c r="N86" s="47">
        <v>5</v>
      </c>
      <c r="O86" s="47">
        <v>10</v>
      </c>
      <c r="P86" s="47">
        <v>3</v>
      </c>
      <c r="Q86" s="47">
        <v>2</v>
      </c>
      <c r="R86" s="47"/>
      <c r="S86" s="47">
        <v>1</v>
      </c>
      <c r="T86" s="47"/>
      <c r="U86" s="47"/>
      <c r="V86" s="47">
        <f t="shared" ref="V86" si="20">+L86+M86+N86+O86+P86+Q86+R86+S86+T86+U86</f>
        <v>46</v>
      </c>
      <c r="W86" s="1052">
        <f t="shared" ref="W86" si="21">+L86/(M86+L86)</f>
        <v>0.8</v>
      </c>
      <c r="X86" s="1053">
        <f t="shared" ref="X86" si="22">+N86/(O86+N86)</f>
        <v>0.33333333333333331</v>
      </c>
      <c r="Y86" s="1053">
        <f t="shared" ref="Y86" si="23">+P86/(Q86+P86)</f>
        <v>0.6</v>
      </c>
      <c r="Z86" s="1054">
        <f t="shared" ref="Z86" si="24">+R86/(S86+R86)</f>
        <v>0</v>
      </c>
      <c r="AA86" s="47">
        <v>11</v>
      </c>
      <c r="AB86" s="47">
        <v>-17</v>
      </c>
      <c r="AC86" s="47">
        <v>-6</v>
      </c>
      <c r="AD86" s="47">
        <v>0.6470588235294118</v>
      </c>
      <c r="AE86" s="19" t="s">
        <v>692</v>
      </c>
      <c r="AF86" s="13" t="s">
        <v>693</v>
      </c>
    </row>
    <row r="87" spans="1:32" x14ac:dyDescent="0.25">
      <c r="A87" s="30" t="s">
        <v>694</v>
      </c>
      <c r="B87" s="13" t="s">
        <v>695</v>
      </c>
      <c r="C87" s="47"/>
      <c r="D87" s="497">
        <v>4.5</v>
      </c>
      <c r="E87" s="1060">
        <v>5</v>
      </c>
      <c r="F87" s="670">
        <v>0.5</v>
      </c>
      <c r="G87" s="1061">
        <v>6</v>
      </c>
      <c r="H87" s="1062">
        <v>3</v>
      </c>
      <c r="I87" s="273">
        <v>2</v>
      </c>
      <c r="J87" s="47"/>
      <c r="K87" s="47" t="e">
        <f t="shared" si="14"/>
        <v>#DIV/0!</v>
      </c>
      <c r="L87" s="47">
        <v>1</v>
      </c>
      <c r="M87" s="47"/>
      <c r="N87" s="47">
        <v>1</v>
      </c>
      <c r="O87" s="47"/>
      <c r="P87" s="47"/>
      <c r="Q87" s="47"/>
      <c r="R87" s="47"/>
      <c r="S87" s="47"/>
      <c r="T87" s="47"/>
      <c r="U87" s="47"/>
      <c r="V87" s="47">
        <f>+L87+M87+N87+O87+P87+Q87+R87+S87+T87+U87</f>
        <v>2</v>
      </c>
      <c r="W87" s="1052">
        <f>+L87/(M87+L87)</f>
        <v>1</v>
      </c>
      <c r="X87" s="1053">
        <f>+N87/(O87+N87)</f>
        <v>1</v>
      </c>
      <c r="Y87" s="1053" t="e">
        <f>+P87/(Q87+P87)</f>
        <v>#DIV/0!</v>
      </c>
      <c r="Z87" s="1054" t="e">
        <f>+R87/(S87+R87)</f>
        <v>#DIV/0!</v>
      </c>
      <c r="AA87" s="47">
        <v>1</v>
      </c>
      <c r="AB87" s="47">
        <v>0</v>
      </c>
      <c r="AC87" s="47">
        <v>1</v>
      </c>
      <c r="AD87" s="47" t="e">
        <v>#DIV/0!</v>
      </c>
      <c r="AE87" s="30" t="s">
        <v>694</v>
      </c>
      <c r="AF87" s="13" t="s">
        <v>695</v>
      </c>
    </row>
    <row r="88" spans="1:32" x14ac:dyDescent="0.25">
      <c r="A88" s="19" t="s">
        <v>696</v>
      </c>
      <c r="B88" s="13" t="s">
        <v>697</v>
      </c>
      <c r="C88" s="47"/>
      <c r="D88" s="136">
        <v>7.0222222222222221</v>
      </c>
      <c r="E88" s="136">
        <v>7.3</v>
      </c>
      <c r="F88" s="1064">
        <v>0.27777777777777768</v>
      </c>
      <c r="G88" s="1061">
        <v>3</v>
      </c>
      <c r="H88" s="1062">
        <v>0.83333333333333304</v>
      </c>
      <c r="I88" s="273">
        <v>17</v>
      </c>
      <c r="J88" s="47">
        <v>4</v>
      </c>
      <c r="K88" s="47">
        <f t="shared" si="14"/>
        <v>4.25</v>
      </c>
      <c r="L88" s="47">
        <v>9</v>
      </c>
      <c r="M88" s="47">
        <v>3</v>
      </c>
      <c r="N88" s="47">
        <v>7</v>
      </c>
      <c r="O88" s="47"/>
      <c r="P88" s="47">
        <v>1</v>
      </c>
      <c r="Q88" s="47"/>
      <c r="R88" s="47">
        <v>1</v>
      </c>
      <c r="S88" s="47"/>
      <c r="T88" s="47"/>
      <c r="U88" s="47"/>
      <c r="V88" s="47">
        <f t="shared" ref="V88:V93" si="25">+L88+M88+N88+O88+P88+Q88+R88+S88+T88+U88</f>
        <v>21</v>
      </c>
      <c r="W88" s="1052">
        <f t="shared" ref="W88:W93" si="26">+L88/(M88+L88)</f>
        <v>0.75</v>
      </c>
      <c r="X88" s="1053">
        <f t="shared" ref="X88:X93" si="27">+N88/(O88+N88)</f>
        <v>1</v>
      </c>
      <c r="Y88" s="1053">
        <f t="shared" ref="Y88:Y93" si="28">+P88/(Q88+P88)</f>
        <v>1</v>
      </c>
      <c r="Z88" s="1054">
        <f t="shared" ref="Z88:Z93" si="29">+R88/(S88+R88)</f>
        <v>1</v>
      </c>
      <c r="AA88" s="47">
        <v>12</v>
      </c>
      <c r="AB88" s="47">
        <v>0</v>
      </c>
      <c r="AC88" s="47">
        <v>12</v>
      </c>
      <c r="AD88" s="47" t="e">
        <v>#DIV/0!</v>
      </c>
      <c r="AE88" s="19" t="s">
        <v>696</v>
      </c>
      <c r="AF88" s="13" t="s">
        <v>697</v>
      </c>
    </row>
    <row r="89" spans="1:32" x14ac:dyDescent="0.25">
      <c r="A89" s="10" t="s">
        <v>698</v>
      </c>
      <c r="B89" s="11" t="s">
        <v>699</v>
      </c>
      <c r="C89" s="47"/>
      <c r="D89" s="497">
        <v>8.4285714285714288</v>
      </c>
      <c r="E89" s="1060"/>
      <c r="F89" s="135"/>
      <c r="G89" s="1061">
        <v>3</v>
      </c>
      <c r="H89" s="1062">
        <v>0</v>
      </c>
      <c r="I89" s="273"/>
      <c r="J89" s="47">
        <v>7</v>
      </c>
      <c r="K89" s="47">
        <f t="shared" si="14"/>
        <v>0</v>
      </c>
      <c r="L89" s="47"/>
      <c r="M89" s="47">
        <v>4</v>
      </c>
      <c r="N89" s="47"/>
      <c r="O89" s="47">
        <v>3</v>
      </c>
      <c r="P89" s="47"/>
      <c r="Q89" s="47"/>
      <c r="R89" s="47"/>
      <c r="S89" s="47"/>
      <c r="T89" s="47"/>
      <c r="U89" s="47"/>
      <c r="V89" s="47">
        <f t="shared" si="25"/>
        <v>7</v>
      </c>
      <c r="W89" s="1052">
        <f t="shared" si="26"/>
        <v>0</v>
      </c>
      <c r="X89" s="1053">
        <f t="shared" si="27"/>
        <v>0</v>
      </c>
      <c r="Y89" s="1053" t="e">
        <f t="shared" si="28"/>
        <v>#DIV/0!</v>
      </c>
      <c r="Z89" s="1054" t="e">
        <f t="shared" si="29"/>
        <v>#DIV/0!</v>
      </c>
      <c r="AA89" s="47">
        <v>0</v>
      </c>
      <c r="AB89" s="47">
        <v>-3</v>
      </c>
      <c r="AC89" s="47">
        <v>-3</v>
      </c>
      <c r="AD89" s="47">
        <v>0</v>
      </c>
      <c r="AE89" s="10" t="s">
        <v>698</v>
      </c>
      <c r="AF89" s="11" t="s">
        <v>699</v>
      </c>
    </row>
    <row r="90" spans="1:32" x14ac:dyDescent="0.25">
      <c r="A90" s="20" t="s">
        <v>27</v>
      </c>
      <c r="B90" s="13" t="s">
        <v>461</v>
      </c>
      <c r="C90" s="47"/>
      <c r="D90" s="144">
        <v>5.333333333333333</v>
      </c>
      <c r="E90" s="136">
        <v>6.7778</v>
      </c>
      <c r="F90" s="1064">
        <v>1.444466666666667</v>
      </c>
      <c r="G90" s="1061">
        <v>4</v>
      </c>
      <c r="H90" s="1062">
        <v>5.777866666666668</v>
      </c>
      <c r="I90" s="273">
        <v>16</v>
      </c>
      <c r="J90" s="47">
        <v>5</v>
      </c>
      <c r="K90" s="47">
        <f t="shared" si="14"/>
        <v>3.2</v>
      </c>
      <c r="L90" s="47">
        <v>5</v>
      </c>
      <c r="M90" s="47">
        <v>4</v>
      </c>
      <c r="N90" s="47">
        <v>9</v>
      </c>
      <c r="O90" s="47"/>
      <c r="P90" s="47">
        <v>2</v>
      </c>
      <c r="Q90" s="47">
        <v>1</v>
      </c>
      <c r="R90" s="47"/>
      <c r="S90" s="47"/>
      <c r="T90" s="47"/>
      <c r="U90" s="47"/>
      <c r="V90" s="47">
        <f t="shared" si="25"/>
        <v>21</v>
      </c>
      <c r="W90" s="1052">
        <f t="shared" si="26"/>
        <v>0.55555555555555558</v>
      </c>
      <c r="X90" s="1053">
        <f t="shared" si="27"/>
        <v>1</v>
      </c>
      <c r="Y90" s="1053">
        <f t="shared" si="28"/>
        <v>0.66666666666666663</v>
      </c>
      <c r="Z90" s="1054" t="e">
        <f t="shared" si="29"/>
        <v>#DIV/0!</v>
      </c>
      <c r="AA90" s="47">
        <v>13</v>
      </c>
      <c r="AB90" s="47">
        <v>-2</v>
      </c>
      <c r="AC90" s="47">
        <v>11</v>
      </c>
      <c r="AD90" s="47">
        <v>6.5</v>
      </c>
      <c r="AE90" s="20" t="s">
        <v>27</v>
      </c>
      <c r="AF90" s="13" t="s">
        <v>461</v>
      </c>
    </row>
    <row r="91" spans="1:32" x14ac:dyDescent="0.25">
      <c r="A91" s="20" t="s">
        <v>701</v>
      </c>
      <c r="B91" s="11" t="s">
        <v>702</v>
      </c>
      <c r="C91" s="47"/>
      <c r="D91" s="497">
        <v>9.6666666666666661</v>
      </c>
      <c r="E91" s="1060">
        <v>10</v>
      </c>
      <c r="F91" s="670">
        <v>0.33333333333333393</v>
      </c>
      <c r="G91" s="1061">
        <v>1</v>
      </c>
      <c r="H91" s="1062">
        <v>0.33333333333333393</v>
      </c>
      <c r="I91" s="273">
        <v>2</v>
      </c>
      <c r="J91" s="47">
        <v>4</v>
      </c>
      <c r="K91" s="47">
        <f t="shared" si="14"/>
        <v>0.5</v>
      </c>
      <c r="L91" s="47"/>
      <c r="M91" s="47">
        <v>4</v>
      </c>
      <c r="N91" s="47">
        <v>2</v>
      </c>
      <c r="O91" s="47"/>
      <c r="P91" s="47"/>
      <c r="Q91" s="47"/>
      <c r="R91" s="47"/>
      <c r="S91" s="47"/>
      <c r="T91" s="47"/>
      <c r="U91" s="47"/>
      <c r="V91" s="47">
        <f t="shared" si="25"/>
        <v>6</v>
      </c>
      <c r="W91" s="1052">
        <f t="shared" si="26"/>
        <v>0</v>
      </c>
      <c r="X91" s="1053">
        <f t="shared" si="27"/>
        <v>1</v>
      </c>
      <c r="Y91" s="1053" t="e">
        <f t="shared" si="28"/>
        <v>#DIV/0!</v>
      </c>
      <c r="Z91" s="1054" t="e">
        <f t="shared" si="29"/>
        <v>#DIV/0!</v>
      </c>
      <c r="AA91" s="47">
        <v>2</v>
      </c>
      <c r="AB91" s="47">
        <v>0</v>
      </c>
      <c r="AC91" s="47">
        <v>2</v>
      </c>
      <c r="AD91" s="47" t="e">
        <v>#DIV/0!</v>
      </c>
      <c r="AE91" s="20" t="s">
        <v>701</v>
      </c>
      <c r="AF91" s="11" t="s">
        <v>702</v>
      </c>
    </row>
    <row r="92" spans="1:32" x14ac:dyDescent="0.25">
      <c r="A92" s="14" t="s">
        <v>700</v>
      </c>
      <c r="B92" s="13" t="s">
        <v>708</v>
      </c>
      <c r="C92" s="47"/>
      <c r="D92" s="144">
        <v>8.8888888888888893</v>
      </c>
      <c r="E92" s="136">
        <v>8.5556000000000001</v>
      </c>
      <c r="F92" s="1064">
        <v>-0.33328888888888919</v>
      </c>
      <c r="G92" s="1061">
        <v>3</v>
      </c>
      <c r="H92" s="1062">
        <v>-0.99986666666666757</v>
      </c>
      <c r="I92" s="273">
        <v>5</v>
      </c>
      <c r="J92" s="47">
        <v>7</v>
      </c>
      <c r="K92" s="47">
        <f t="shared" si="14"/>
        <v>0.7142857142857143</v>
      </c>
      <c r="L92" s="47">
        <v>2</v>
      </c>
      <c r="M92" s="47">
        <v>1</v>
      </c>
      <c r="N92" s="47">
        <v>3</v>
      </c>
      <c r="O92" s="47">
        <v>3</v>
      </c>
      <c r="P92" s="47"/>
      <c r="Q92" s="47">
        <v>3</v>
      </c>
      <c r="R92" s="47"/>
      <c r="S92" s="47"/>
      <c r="T92" s="47"/>
      <c r="U92" s="47"/>
      <c r="V92" s="47">
        <f t="shared" si="25"/>
        <v>12</v>
      </c>
      <c r="W92" s="1052">
        <f t="shared" si="26"/>
        <v>0.66666666666666663</v>
      </c>
      <c r="X92" s="1053">
        <f t="shared" si="27"/>
        <v>0.5</v>
      </c>
      <c r="Y92" s="1053">
        <f t="shared" si="28"/>
        <v>0</v>
      </c>
      <c r="Z92" s="1054" t="e">
        <f t="shared" si="29"/>
        <v>#DIV/0!</v>
      </c>
      <c r="AA92" s="47">
        <v>3</v>
      </c>
      <c r="AB92" s="47">
        <v>-9</v>
      </c>
      <c r="AC92" s="47">
        <v>-6</v>
      </c>
      <c r="AD92" s="47">
        <v>0.33333333333333331</v>
      </c>
      <c r="AE92" s="14" t="s">
        <v>700</v>
      </c>
      <c r="AF92" s="13" t="s">
        <v>708</v>
      </c>
    </row>
    <row r="93" spans="1:32" x14ac:dyDescent="0.25">
      <c r="A93" s="20" t="s">
        <v>700</v>
      </c>
      <c r="B93" s="13" t="s">
        <v>26</v>
      </c>
      <c r="C93" s="47"/>
      <c r="D93" s="497">
        <v>8.8888888888888893</v>
      </c>
      <c r="E93" s="1060">
        <v>9</v>
      </c>
      <c r="F93" s="670">
        <v>0.11111111111111072</v>
      </c>
      <c r="G93" s="1061">
        <v>2</v>
      </c>
      <c r="H93" s="1062">
        <v>0.22222222222222143</v>
      </c>
      <c r="I93" s="273">
        <v>1</v>
      </c>
      <c r="J93" s="47">
        <v>8</v>
      </c>
      <c r="K93" s="47">
        <f t="shared" si="14"/>
        <v>0.125</v>
      </c>
      <c r="L93" s="47"/>
      <c r="M93" s="47">
        <v>6</v>
      </c>
      <c r="N93" s="47"/>
      <c r="O93" s="47">
        <v>2</v>
      </c>
      <c r="P93" s="47"/>
      <c r="Q93" s="47"/>
      <c r="R93" s="47">
        <v>1</v>
      </c>
      <c r="S93" s="47"/>
      <c r="T93" s="47"/>
      <c r="U93" s="47"/>
      <c r="V93" s="47">
        <f t="shared" si="25"/>
        <v>9</v>
      </c>
      <c r="W93" s="1052">
        <f t="shared" si="26"/>
        <v>0</v>
      </c>
      <c r="X93" s="1053">
        <f t="shared" si="27"/>
        <v>0</v>
      </c>
      <c r="Y93" s="1053" t="e">
        <f t="shared" si="28"/>
        <v>#DIV/0!</v>
      </c>
      <c r="Z93" s="1054">
        <f t="shared" si="29"/>
        <v>1</v>
      </c>
      <c r="AA93" s="47">
        <v>3</v>
      </c>
      <c r="AB93" s="47">
        <v>-2</v>
      </c>
      <c r="AC93" s="47">
        <v>1</v>
      </c>
      <c r="AD93" s="47">
        <v>1.5</v>
      </c>
      <c r="AE93" s="20" t="s">
        <v>700</v>
      </c>
      <c r="AF93" s="13" t="s">
        <v>26</v>
      </c>
    </row>
    <row r="94" spans="1:32" x14ac:dyDescent="0.25">
      <c r="A94" s="961" t="s">
        <v>700</v>
      </c>
      <c r="B94" s="13" t="s">
        <v>681</v>
      </c>
      <c r="C94" s="47"/>
      <c r="D94" s="144">
        <v>7.541666666666667</v>
      </c>
      <c r="E94" s="136">
        <v>7.875</v>
      </c>
      <c r="F94" s="1064">
        <v>0.33333333333333304</v>
      </c>
      <c r="G94" s="1061">
        <v>3</v>
      </c>
      <c r="H94" s="1062">
        <v>0.99999999999999911</v>
      </c>
      <c r="I94" s="273">
        <v>4</v>
      </c>
      <c r="J94" s="47">
        <v>7</v>
      </c>
      <c r="K94" s="47">
        <f t="shared" si="14"/>
        <v>0.5714285714285714</v>
      </c>
      <c r="L94" s="47">
        <v>3</v>
      </c>
      <c r="M94" s="47">
        <v>2</v>
      </c>
      <c r="N94" s="47">
        <v>1</v>
      </c>
      <c r="O94" s="47">
        <v>3</v>
      </c>
      <c r="P94" s="47"/>
      <c r="Q94" s="47">
        <v>2</v>
      </c>
      <c r="R94" s="47"/>
      <c r="S94" s="47"/>
      <c r="T94" s="47"/>
      <c r="U94" s="47"/>
      <c r="V94" s="47">
        <f>+L94+M94+N94+O94+P94+Q94+R94+S94+T94+U94</f>
        <v>11</v>
      </c>
      <c r="W94" s="1052">
        <f>+L94/(M94+L94)</f>
        <v>0.6</v>
      </c>
      <c r="X94" s="1053">
        <f>+N94/(O94+N94)</f>
        <v>0.25</v>
      </c>
      <c r="Y94" s="1053">
        <f>+P94/(Q94+P94)</f>
        <v>0</v>
      </c>
      <c r="Z94" s="1054" t="e">
        <f>+R94/(S94+R94)</f>
        <v>#DIV/0!</v>
      </c>
      <c r="AA94" s="47">
        <v>1</v>
      </c>
      <c r="AB94" s="47">
        <v>-7</v>
      </c>
      <c r="AC94" s="47">
        <v>-6</v>
      </c>
      <c r="AD94" s="47">
        <v>0.14285714285714285</v>
      </c>
      <c r="AE94" s="961" t="s">
        <v>700</v>
      </c>
      <c r="AF94" s="13" t="s">
        <v>681</v>
      </c>
    </row>
    <row r="95" spans="1:32" x14ac:dyDescent="0.25">
      <c r="A95" s="10" t="s">
        <v>709</v>
      </c>
      <c r="B95" s="11" t="s">
        <v>710</v>
      </c>
      <c r="C95" s="47"/>
      <c r="D95" s="144">
        <v>8.3332999999999995</v>
      </c>
      <c r="E95" s="136">
        <v>8.3332999999999995</v>
      </c>
      <c r="F95" s="1064">
        <v>0</v>
      </c>
      <c r="G95" s="1061">
        <v>4</v>
      </c>
      <c r="H95" s="1062">
        <v>0</v>
      </c>
      <c r="I95" s="273">
        <v>1</v>
      </c>
      <c r="J95" s="47">
        <v>9</v>
      </c>
      <c r="K95" s="47">
        <f t="shared" si="14"/>
        <v>0.1111111111111111</v>
      </c>
      <c r="L95" s="47"/>
      <c r="M95" s="47">
        <v>2</v>
      </c>
      <c r="N95" s="47">
        <v>1</v>
      </c>
      <c r="O95" s="47">
        <v>3</v>
      </c>
      <c r="P95" s="47"/>
      <c r="Q95" s="47">
        <v>4</v>
      </c>
      <c r="R95" s="47"/>
      <c r="S95" s="47"/>
      <c r="T95" s="47"/>
      <c r="U95" s="47"/>
      <c r="V95" s="47">
        <f>+L95+M95+N95+O95+P95+Q95+R95+S95+T95+U95</f>
        <v>10</v>
      </c>
      <c r="W95" s="1052">
        <f>+L95/(M95+L95)</f>
        <v>0</v>
      </c>
      <c r="X95" s="1053">
        <f>+N95/(O95+N95)</f>
        <v>0.25</v>
      </c>
      <c r="Y95" s="1053">
        <f>+P95/(Q95+P95)</f>
        <v>0</v>
      </c>
      <c r="Z95" s="1054" t="e">
        <f>+R95/(S95+R95)</f>
        <v>#DIV/0!</v>
      </c>
      <c r="AA95" s="47">
        <v>1</v>
      </c>
      <c r="AB95" s="47">
        <v>-11</v>
      </c>
      <c r="AC95" s="47">
        <v>-10</v>
      </c>
      <c r="AD95" s="47">
        <v>9.0909090909090912E-2</v>
      </c>
      <c r="AE95" s="10" t="s">
        <v>709</v>
      </c>
      <c r="AF95" s="11" t="s">
        <v>710</v>
      </c>
    </row>
    <row r="96" spans="1:32" x14ac:dyDescent="0.25">
      <c r="A96" s="15" t="s">
        <v>711</v>
      </c>
      <c r="B96" s="6" t="s">
        <v>599</v>
      </c>
      <c r="C96" s="47"/>
      <c r="D96" s="144">
        <v>5.6555999999999997</v>
      </c>
      <c r="E96" s="136">
        <v>7</v>
      </c>
      <c r="F96" s="1064">
        <v>1.3444000000000003</v>
      </c>
      <c r="G96" s="1061">
        <v>4</v>
      </c>
      <c r="H96" s="1062">
        <v>5.377600000000001</v>
      </c>
      <c r="I96" s="273">
        <v>70</v>
      </c>
      <c r="J96" s="47">
        <v>51</v>
      </c>
      <c r="K96" s="47">
        <f t="shared" si="14"/>
        <v>1.3725490196078431</v>
      </c>
      <c r="L96" s="47">
        <v>31</v>
      </c>
      <c r="M96" s="47">
        <v>25</v>
      </c>
      <c r="N96" s="47">
        <v>22</v>
      </c>
      <c r="O96" s="47">
        <v>16</v>
      </c>
      <c r="P96" s="47">
        <v>17</v>
      </c>
      <c r="Q96" s="47">
        <v>9</v>
      </c>
      <c r="R96" s="47"/>
      <c r="S96" s="47">
        <v>1</v>
      </c>
      <c r="T96" s="47"/>
      <c r="U96" s="47"/>
      <c r="V96" s="47">
        <f t="shared" ref="V96" si="30">+L96+M96+N96+O96+P96+Q96+R96+S96+T96+U96</f>
        <v>121</v>
      </c>
      <c r="W96" s="1052">
        <f t="shared" ref="W96" si="31">+L96/(M96+L96)</f>
        <v>0.5535714285714286</v>
      </c>
      <c r="X96" s="1053">
        <f t="shared" ref="X96" si="32">+N96/(O96+N96)</f>
        <v>0.57894736842105265</v>
      </c>
      <c r="Y96" s="1053">
        <f t="shared" ref="Y96" si="33">+P96/(Q96+P96)</f>
        <v>0.65384615384615385</v>
      </c>
      <c r="Z96" s="1054">
        <f t="shared" ref="Z96" si="34">+R96/(S96+R96)</f>
        <v>0</v>
      </c>
      <c r="AA96" s="47">
        <v>56</v>
      </c>
      <c r="AB96" s="47">
        <v>-37</v>
      </c>
      <c r="AC96" s="47">
        <v>19</v>
      </c>
      <c r="AD96" s="47">
        <v>1.5135135135135136</v>
      </c>
      <c r="AE96" s="15" t="s">
        <v>711</v>
      </c>
      <c r="AF96" s="6" t="s">
        <v>599</v>
      </c>
    </row>
    <row r="97" spans="1:32" x14ac:dyDescent="0.25">
      <c r="A97" s="17" t="s">
        <v>714</v>
      </c>
      <c r="B97" s="13" t="s">
        <v>715</v>
      </c>
      <c r="C97" s="47"/>
      <c r="D97" s="144">
        <v>7.677777777777778</v>
      </c>
      <c r="E97" s="136">
        <v>8</v>
      </c>
      <c r="F97" s="1064">
        <v>0.32222222222222197</v>
      </c>
      <c r="G97" s="1061">
        <v>3</v>
      </c>
      <c r="H97" s="1062">
        <v>0.9666666666666659</v>
      </c>
      <c r="I97" s="273">
        <v>5</v>
      </c>
      <c r="J97" s="47">
        <v>33</v>
      </c>
      <c r="K97" s="47">
        <f t="shared" si="14"/>
        <v>0.15151515151515152</v>
      </c>
      <c r="L97" s="47">
        <v>3</v>
      </c>
      <c r="M97" s="47">
        <v>27</v>
      </c>
      <c r="N97" s="47"/>
      <c r="O97" s="47">
        <v>4</v>
      </c>
      <c r="P97" s="47">
        <v>2</v>
      </c>
      <c r="Q97" s="47">
        <v>1</v>
      </c>
      <c r="R97" s="47"/>
      <c r="S97" s="47">
        <v>1</v>
      </c>
      <c r="T97" s="47"/>
      <c r="U97" s="47"/>
      <c r="V97" s="47">
        <f>+L97+M97+N97+O97+P97+Q97+R97+S97+T97+U97</f>
        <v>38</v>
      </c>
      <c r="W97" s="1052">
        <f>+L97/(M97+L97)</f>
        <v>0.1</v>
      </c>
      <c r="X97" s="1053">
        <f>+N97/(O97+N97)</f>
        <v>0</v>
      </c>
      <c r="Y97" s="1053">
        <f>+P97/(Q97+P97)</f>
        <v>0.66666666666666663</v>
      </c>
      <c r="Z97" s="1054">
        <f>+R97/(S97+R97)</f>
        <v>0</v>
      </c>
      <c r="AA97" s="47">
        <v>4</v>
      </c>
      <c r="AB97" s="47">
        <v>-9</v>
      </c>
      <c r="AC97" s="47">
        <v>-5</v>
      </c>
      <c r="AD97" s="47">
        <v>0.44444444444444442</v>
      </c>
      <c r="AE97" s="17" t="s">
        <v>714</v>
      </c>
      <c r="AF97" s="13" t="s">
        <v>715</v>
      </c>
    </row>
    <row r="98" spans="1:32" x14ac:dyDescent="0.25">
      <c r="A98" s="17" t="s">
        <v>717</v>
      </c>
      <c r="B98" s="13" t="s">
        <v>661</v>
      </c>
      <c r="C98" s="47"/>
      <c r="D98" s="144">
        <v>6.5</v>
      </c>
      <c r="E98" s="136">
        <v>7.25</v>
      </c>
      <c r="F98" s="1064">
        <v>0.75</v>
      </c>
      <c r="G98" s="1061">
        <v>4</v>
      </c>
      <c r="H98" s="1062">
        <v>3</v>
      </c>
      <c r="I98" s="273">
        <v>6</v>
      </c>
      <c r="J98" s="47">
        <v>6</v>
      </c>
      <c r="K98" s="47">
        <f t="shared" si="14"/>
        <v>1</v>
      </c>
      <c r="L98" s="47">
        <v>1</v>
      </c>
      <c r="M98" s="47">
        <v>6</v>
      </c>
      <c r="N98" s="47">
        <v>1</v>
      </c>
      <c r="O98" s="47"/>
      <c r="P98" s="47">
        <v>4</v>
      </c>
      <c r="Q98" s="47"/>
      <c r="R98" s="47"/>
      <c r="S98" s="47"/>
      <c r="T98" s="47"/>
      <c r="U98" s="47"/>
      <c r="V98" s="47">
        <f>+L98+M98+N98+O98+P98+Q98+R98+S98+T98+U98</f>
        <v>12</v>
      </c>
      <c r="W98" s="1052">
        <f>+L98/(M98+L98)</f>
        <v>0.14285714285714285</v>
      </c>
      <c r="X98" s="1053">
        <f>+N98/(O98+N98)</f>
        <v>1</v>
      </c>
      <c r="Y98" s="1053">
        <f>+P98/(Q98+P98)</f>
        <v>1</v>
      </c>
      <c r="Z98" s="1054" t="e">
        <f>+R98/(S98+R98)</f>
        <v>#DIV/0!</v>
      </c>
      <c r="AA98" s="47">
        <v>9</v>
      </c>
      <c r="AB98" s="47">
        <v>0</v>
      </c>
      <c r="AC98" s="47">
        <v>9</v>
      </c>
      <c r="AD98" s="47" t="e">
        <v>#DIV/0!</v>
      </c>
      <c r="AE98" s="17" t="s">
        <v>717</v>
      </c>
      <c r="AF98" s="13" t="s">
        <v>661</v>
      </c>
    </row>
    <row r="99" spans="1:32" x14ac:dyDescent="0.25">
      <c r="A99" s="19" t="s">
        <v>718</v>
      </c>
      <c r="B99" s="13" t="s">
        <v>719</v>
      </c>
      <c r="C99" s="47"/>
      <c r="D99" s="144">
        <v>7.6666999999999996</v>
      </c>
      <c r="E99" s="136">
        <v>7.6666999999999996</v>
      </c>
      <c r="F99" s="1064">
        <v>0</v>
      </c>
      <c r="G99" s="1061">
        <v>3</v>
      </c>
      <c r="H99" s="1062">
        <v>0</v>
      </c>
      <c r="I99" s="1086">
        <v>6</v>
      </c>
      <c r="J99" s="834">
        <v>6</v>
      </c>
      <c r="K99" s="834">
        <f t="shared" si="14"/>
        <v>1</v>
      </c>
      <c r="L99" s="834">
        <v>4</v>
      </c>
      <c r="M99" s="834">
        <v>5</v>
      </c>
      <c r="N99" s="26"/>
      <c r="O99" s="834">
        <v>1</v>
      </c>
      <c r="P99" s="834">
        <v>2</v>
      </c>
      <c r="Q99" s="26"/>
      <c r="R99" s="26"/>
      <c r="S99" s="26"/>
      <c r="T99" s="26"/>
      <c r="U99" s="26"/>
      <c r="V99" s="47">
        <f>+L99+M99+N99+O99+P99+Q99+R99+S99+T99+U99</f>
        <v>12</v>
      </c>
      <c r="W99" s="1052">
        <f>+L99/(M99+L99)</f>
        <v>0.44444444444444442</v>
      </c>
      <c r="X99" s="1053">
        <f>+N99/(O99+N99)</f>
        <v>0</v>
      </c>
      <c r="Y99" s="1053">
        <f>+P99/(Q99+P99)</f>
        <v>1</v>
      </c>
      <c r="Z99" s="1054" t="e">
        <f>+R99/(S99+R99)</f>
        <v>#DIV/0!</v>
      </c>
      <c r="AA99" s="47">
        <v>4</v>
      </c>
      <c r="AB99" s="47">
        <v>-1</v>
      </c>
      <c r="AC99" s="47">
        <v>3</v>
      </c>
      <c r="AD99" s="47">
        <v>4</v>
      </c>
      <c r="AE99" s="19" t="s">
        <v>718</v>
      </c>
      <c r="AF99" s="13" t="s">
        <v>719</v>
      </c>
    </row>
    <row r="100" spans="1:32" ht="15.75" thickBot="1" x14ac:dyDescent="0.3">
      <c r="A100" s="30" t="s">
        <v>29</v>
      </c>
      <c r="B100" s="13" t="s">
        <v>721</v>
      </c>
      <c r="C100" s="47"/>
      <c r="D100" s="144">
        <v>5.2222222222222232</v>
      </c>
      <c r="E100" s="136">
        <v>6.6666999999999996</v>
      </c>
      <c r="F100" s="1064">
        <v>1.4444777777777764</v>
      </c>
      <c r="G100" s="1061">
        <v>4</v>
      </c>
      <c r="H100" s="1062">
        <v>5.7779111111111057</v>
      </c>
      <c r="I100" s="47">
        <v>7</v>
      </c>
      <c r="J100" s="47">
        <v>14</v>
      </c>
      <c r="K100" s="47">
        <f t="shared" si="14"/>
        <v>0.5</v>
      </c>
      <c r="L100" s="47">
        <v>2</v>
      </c>
      <c r="M100" s="47">
        <v>8</v>
      </c>
      <c r="N100" s="47">
        <v>1</v>
      </c>
      <c r="O100" s="47">
        <v>3</v>
      </c>
      <c r="P100" s="47">
        <v>4</v>
      </c>
      <c r="Q100" s="47">
        <v>3</v>
      </c>
      <c r="R100" s="47"/>
      <c r="S100" s="47"/>
      <c r="T100" s="47"/>
      <c r="U100" s="47"/>
      <c r="V100" s="47">
        <f>+L100+M100+N100+O100+P100+Q100+R100+S100+T100+U100</f>
        <v>21</v>
      </c>
      <c r="W100" s="1052">
        <f>+L100/(M100+L100)</f>
        <v>0.2</v>
      </c>
      <c r="X100" s="1053">
        <f>+N100/(O100+N100)</f>
        <v>0.25</v>
      </c>
      <c r="Y100" s="1053">
        <f>+P100/(Q100+P100)</f>
        <v>0.5714285714285714</v>
      </c>
      <c r="Z100" s="1054" t="e">
        <f>+R100/(S100+R100)</f>
        <v>#DIV/0!</v>
      </c>
      <c r="AA100" s="47">
        <v>9</v>
      </c>
      <c r="AB100" s="47">
        <v>-9</v>
      </c>
      <c r="AC100" s="47">
        <v>0</v>
      </c>
      <c r="AD100" s="47">
        <v>1</v>
      </c>
      <c r="AE100" s="30" t="s">
        <v>29</v>
      </c>
      <c r="AF100" s="13" t="s">
        <v>721</v>
      </c>
    </row>
    <row r="101" spans="1:32" x14ac:dyDescent="0.25">
      <c r="A101" t="s">
        <v>1043</v>
      </c>
      <c r="C101" s="1035" t="s">
        <v>1044</v>
      </c>
      <c r="D101" s="1036" t="s">
        <v>115</v>
      </c>
      <c r="E101" s="1011" t="s">
        <v>1045</v>
      </c>
      <c r="F101" s="1037" t="s">
        <v>231</v>
      </c>
      <c r="G101" s="995" t="s">
        <v>1045</v>
      </c>
      <c r="H101" s="1038" t="s">
        <v>1046</v>
      </c>
      <c r="I101" s="26"/>
      <c r="J101" s="26"/>
      <c r="K101" s="26"/>
      <c r="L101" s="26" t="s">
        <v>1047</v>
      </c>
      <c r="M101" s="26" t="s">
        <v>1047</v>
      </c>
      <c r="N101" s="26" t="s">
        <v>1048</v>
      </c>
      <c r="O101" s="26" t="s">
        <v>1049</v>
      </c>
      <c r="P101" s="26" t="s">
        <v>1050</v>
      </c>
      <c r="Q101" s="26" t="s">
        <v>1049</v>
      </c>
      <c r="R101" s="26" t="s">
        <v>1051</v>
      </c>
      <c r="S101" s="26" t="s">
        <v>1052</v>
      </c>
      <c r="T101" s="26" t="s">
        <v>1053</v>
      </c>
      <c r="U101" s="26" t="s">
        <v>1054</v>
      </c>
      <c r="V101" s="26"/>
      <c r="W101" s="26"/>
      <c r="X101" s="26"/>
      <c r="Y101" s="26"/>
      <c r="Z101" s="26"/>
      <c r="AA101" s="1036"/>
      <c r="AB101" s="1036"/>
      <c r="AC101" s="1011"/>
      <c r="AD101" s="1011"/>
      <c r="AE101" t="s">
        <v>1043</v>
      </c>
    </row>
    <row r="102" spans="1:32" x14ac:dyDescent="0.25">
      <c r="A102" t="s">
        <v>1055</v>
      </c>
      <c r="C102" s="1021" t="s">
        <v>926</v>
      </c>
      <c r="D102" s="1039" t="s">
        <v>64</v>
      </c>
      <c r="E102" s="1021" t="s">
        <v>1056</v>
      </c>
      <c r="F102" s="113"/>
      <c r="G102" s="73" t="s">
        <v>1056</v>
      </c>
      <c r="H102" s="1040" t="s">
        <v>231</v>
      </c>
      <c r="I102" s="26"/>
      <c r="J102" s="26"/>
      <c r="K102" s="26"/>
      <c r="L102" s="26" t="s">
        <v>1057</v>
      </c>
      <c r="M102" s="26" t="s">
        <v>1057</v>
      </c>
      <c r="N102" s="26" t="s">
        <v>1058</v>
      </c>
      <c r="O102" s="26" t="s">
        <v>1059</v>
      </c>
      <c r="P102" s="26" t="s">
        <v>1060</v>
      </c>
      <c r="Q102" s="26" t="s">
        <v>1061</v>
      </c>
      <c r="R102" s="26" t="s">
        <v>1062</v>
      </c>
      <c r="S102" s="26" t="s">
        <v>1063</v>
      </c>
      <c r="T102" s="26" t="s">
        <v>1062</v>
      </c>
      <c r="U102" s="26" t="s">
        <v>1063</v>
      </c>
      <c r="V102" s="26"/>
      <c r="W102" s="26"/>
      <c r="X102" s="26"/>
      <c r="Y102" s="26"/>
      <c r="Z102" s="26"/>
      <c r="AA102" s="1042" t="s">
        <v>1083</v>
      </c>
      <c r="AB102" s="1042" t="s">
        <v>1084</v>
      </c>
      <c r="AC102" s="1039" t="s">
        <v>1085</v>
      </c>
      <c r="AD102" s="1039" t="s">
        <v>1086</v>
      </c>
      <c r="AE102" t="s">
        <v>1055</v>
      </c>
    </row>
    <row r="103" spans="1:32" x14ac:dyDescent="0.25">
      <c r="C103" s="1021"/>
      <c r="D103" s="1039"/>
      <c r="E103" s="1021"/>
      <c r="F103" s="113"/>
      <c r="G103" s="73" t="s">
        <v>1028</v>
      </c>
      <c r="H103" s="1041" t="s">
        <v>1064</v>
      </c>
      <c r="I103" s="26"/>
      <c r="J103" s="26"/>
      <c r="K103" s="26"/>
      <c r="L103" s="26" t="s">
        <v>1065</v>
      </c>
      <c r="M103" s="26" t="s">
        <v>1066</v>
      </c>
      <c r="N103" s="26" t="s">
        <v>64</v>
      </c>
      <c r="O103" s="26" t="s">
        <v>1067</v>
      </c>
      <c r="P103" s="26" t="s">
        <v>1067</v>
      </c>
      <c r="Q103" s="26" t="s">
        <v>64</v>
      </c>
      <c r="R103" s="26" t="s">
        <v>64</v>
      </c>
      <c r="S103" s="26" t="s">
        <v>64</v>
      </c>
      <c r="T103" s="26" t="s">
        <v>64</v>
      </c>
      <c r="U103" s="26" t="s">
        <v>64</v>
      </c>
      <c r="V103" s="26"/>
      <c r="W103" s="26" t="s">
        <v>1068</v>
      </c>
      <c r="X103" s="26" t="s">
        <v>1069</v>
      </c>
      <c r="Y103" s="26" t="s">
        <v>1070</v>
      </c>
      <c r="Z103" s="26" t="s">
        <v>1071</v>
      </c>
      <c r="AA103" s="1042" t="s">
        <v>211</v>
      </c>
      <c r="AB103" s="1042" t="s">
        <v>211</v>
      </c>
      <c r="AC103" s="1042" t="s">
        <v>269</v>
      </c>
      <c r="AD103" s="1039" t="s">
        <v>1087</v>
      </c>
    </row>
    <row r="104" spans="1:32" x14ac:dyDescent="0.25">
      <c r="C104" s="1021"/>
      <c r="D104" s="1042" t="s">
        <v>1072</v>
      </c>
      <c r="E104" s="1043" t="s">
        <v>1073</v>
      </c>
      <c r="F104" s="1044" t="s">
        <v>1074</v>
      </c>
      <c r="G104" s="1045" t="s">
        <v>1075</v>
      </c>
      <c r="H104" s="1045" t="s">
        <v>1076</v>
      </c>
      <c r="I104" s="1046" t="s">
        <v>878</v>
      </c>
      <c r="J104" s="1046" t="s">
        <v>878</v>
      </c>
      <c r="K104" s="1046" t="s">
        <v>880</v>
      </c>
      <c r="L104" s="1046">
        <v>0</v>
      </c>
      <c r="M104" s="1046">
        <v>0</v>
      </c>
      <c r="N104" s="1046">
        <v>1</v>
      </c>
      <c r="O104" s="1046">
        <v>-1</v>
      </c>
      <c r="P104" s="1046">
        <v>2</v>
      </c>
      <c r="Q104" s="1046">
        <v>-2</v>
      </c>
      <c r="R104" s="1046">
        <v>3</v>
      </c>
      <c r="S104" s="1046">
        <v>-3</v>
      </c>
      <c r="T104" s="1046">
        <v>4</v>
      </c>
      <c r="U104" s="1046">
        <v>-4</v>
      </c>
      <c r="V104" s="1046"/>
      <c r="W104" s="1046" t="s">
        <v>916</v>
      </c>
      <c r="X104" s="1046" t="s">
        <v>916</v>
      </c>
      <c r="Y104" s="1046" t="s">
        <v>916</v>
      </c>
      <c r="Z104" s="1046" t="s">
        <v>916</v>
      </c>
      <c r="AA104" s="1042" t="s">
        <v>1088</v>
      </c>
      <c r="AB104" s="1042" t="s">
        <v>1088</v>
      </c>
      <c r="AC104" s="1042" t="s">
        <v>210</v>
      </c>
      <c r="AD104" s="1042" t="s">
        <v>1089</v>
      </c>
    </row>
    <row r="105" spans="1:32" ht="15.75" thickBot="1" x14ac:dyDescent="0.3">
      <c r="C105" s="398"/>
      <c r="D105" s="398"/>
      <c r="E105" s="398"/>
      <c r="F105" s="155" t="s">
        <v>1077</v>
      </c>
      <c r="G105" s="398"/>
      <c r="H105" s="155" t="s">
        <v>1078</v>
      </c>
      <c r="I105" s="114" t="s">
        <v>1079</v>
      </c>
      <c r="J105" s="164" t="s">
        <v>1080</v>
      </c>
      <c r="K105" s="114" t="s">
        <v>1081</v>
      </c>
      <c r="L105" s="111" t="s">
        <v>1065</v>
      </c>
      <c r="M105" s="114" t="s">
        <v>1082</v>
      </c>
      <c r="N105" s="111" t="s">
        <v>1065</v>
      </c>
      <c r="O105" s="114" t="s">
        <v>1082</v>
      </c>
      <c r="P105" s="111" t="s">
        <v>1065</v>
      </c>
      <c r="Q105" s="114" t="s">
        <v>1082</v>
      </c>
      <c r="R105" s="111" t="s">
        <v>1065</v>
      </c>
      <c r="S105" s="114" t="s">
        <v>1082</v>
      </c>
      <c r="T105" s="111" t="s">
        <v>1065</v>
      </c>
      <c r="U105" s="114" t="s">
        <v>1082</v>
      </c>
      <c r="V105" s="114" t="s">
        <v>221</v>
      </c>
      <c r="W105" s="114" t="s">
        <v>921</v>
      </c>
      <c r="X105" s="114" t="s">
        <v>921</v>
      </c>
      <c r="Y105" s="114" t="s">
        <v>921</v>
      </c>
      <c r="Z105" s="114" t="s">
        <v>921</v>
      </c>
      <c r="AA105" s="1090" t="s">
        <v>1079</v>
      </c>
      <c r="AB105" s="1090" t="s">
        <v>1080</v>
      </c>
      <c r="AC105" s="1090" t="s">
        <v>211</v>
      </c>
      <c r="AD105" s="1090" t="s">
        <v>1090</v>
      </c>
    </row>
    <row r="106" spans="1:32" x14ac:dyDescent="0.25">
      <c r="A106" s="7" t="s">
        <v>466</v>
      </c>
      <c r="B106" s="13" t="s">
        <v>30</v>
      </c>
      <c r="C106" s="45">
        <v>1</v>
      </c>
      <c r="D106" s="416">
        <v>5.8944000000000001</v>
      </c>
      <c r="E106" s="1077">
        <v>6.25</v>
      </c>
      <c r="F106" s="1070">
        <f>+E106-D106</f>
        <v>0.35559999999999992</v>
      </c>
      <c r="G106" s="1071">
        <v>5</v>
      </c>
      <c r="H106" s="1072">
        <f>+F106*G106</f>
        <v>1.7779999999999996</v>
      </c>
      <c r="I106" s="45">
        <v>47</v>
      </c>
      <c r="J106" s="45">
        <v>34</v>
      </c>
      <c r="K106" s="45">
        <f t="shared" ref="K106:K113" si="35">+I106/J106</f>
        <v>1.3823529411764706</v>
      </c>
      <c r="L106" s="45">
        <v>19</v>
      </c>
      <c r="M106" s="45">
        <v>14</v>
      </c>
      <c r="N106" s="45">
        <v>24</v>
      </c>
      <c r="O106" s="45">
        <v>17</v>
      </c>
      <c r="P106" s="45">
        <v>4</v>
      </c>
      <c r="Q106" s="45">
        <v>3</v>
      </c>
      <c r="R106" s="45"/>
      <c r="S106" s="45"/>
      <c r="T106" s="45"/>
      <c r="U106" s="45"/>
      <c r="V106" s="45">
        <f t="shared" ref="V106:V114" si="36">+L106+M106+N106+O106+P106+Q106+R106+S106+T106+U106</f>
        <v>81</v>
      </c>
      <c r="W106" s="1074">
        <f t="shared" ref="W106:W114" si="37">+L106/(M106+L106)</f>
        <v>0.5757575757575758</v>
      </c>
      <c r="X106" s="1075">
        <f t="shared" ref="X106:X114" si="38">+N106/(O106+N106)</f>
        <v>0.58536585365853655</v>
      </c>
      <c r="Y106" s="1075">
        <f t="shared" ref="Y106:Y114" si="39">+P106/(Q106+P106)</f>
        <v>0.5714285714285714</v>
      </c>
      <c r="Z106" s="1076" t="e">
        <f t="shared" ref="Z106:Z114" si="40">+R106/(S106+R106)</f>
        <v>#DIV/0!</v>
      </c>
      <c r="AA106" s="45">
        <v>32</v>
      </c>
      <c r="AB106" s="45">
        <v>-23</v>
      </c>
      <c r="AC106" s="45">
        <v>9</v>
      </c>
      <c r="AD106" s="45">
        <v>1.3913043478260869</v>
      </c>
      <c r="AE106" s="7" t="s">
        <v>466</v>
      </c>
      <c r="AF106" s="13" t="s">
        <v>30</v>
      </c>
    </row>
    <row r="107" spans="1:32" x14ac:dyDescent="0.25">
      <c r="A107" s="10" t="s">
        <v>317</v>
      </c>
      <c r="B107" s="13" t="s">
        <v>723</v>
      </c>
      <c r="C107" s="47"/>
      <c r="D107" s="144">
        <v>8.2222222222222214</v>
      </c>
      <c r="E107" s="136">
        <v>8.2222000000000008</v>
      </c>
      <c r="F107" s="1064">
        <v>-2.2222222220591448E-5</v>
      </c>
      <c r="G107" s="1061">
        <v>3</v>
      </c>
      <c r="H107" s="1062">
        <v>-6.6666666661774343E-5</v>
      </c>
      <c r="I107" s="47">
        <v>2</v>
      </c>
      <c r="J107" s="47">
        <v>8</v>
      </c>
      <c r="K107" s="47">
        <f t="shared" si="35"/>
        <v>0.25</v>
      </c>
      <c r="L107" s="47"/>
      <c r="M107" s="47">
        <v>3</v>
      </c>
      <c r="N107" s="47">
        <v>1</v>
      </c>
      <c r="O107" s="47">
        <v>4</v>
      </c>
      <c r="P107" s="47">
        <v>1</v>
      </c>
      <c r="Q107" s="47">
        <v>1</v>
      </c>
      <c r="R107" s="47"/>
      <c r="S107" s="47"/>
      <c r="T107" s="47"/>
      <c r="U107" s="47"/>
      <c r="V107" s="47">
        <f t="shared" si="36"/>
        <v>10</v>
      </c>
      <c r="W107" s="1052">
        <f t="shared" si="37"/>
        <v>0</v>
      </c>
      <c r="X107" s="1053">
        <f t="shared" si="38"/>
        <v>0.2</v>
      </c>
      <c r="Y107" s="1053">
        <f t="shared" si="39"/>
        <v>0.5</v>
      </c>
      <c r="Z107" s="1054" t="e">
        <f t="shared" si="40"/>
        <v>#DIV/0!</v>
      </c>
      <c r="AA107" s="47">
        <v>3</v>
      </c>
      <c r="AB107" s="47">
        <v>-6</v>
      </c>
      <c r="AC107" s="47">
        <v>-3</v>
      </c>
      <c r="AD107" s="47">
        <v>0.5</v>
      </c>
      <c r="AE107" s="10" t="s">
        <v>317</v>
      </c>
      <c r="AF107" s="13" t="s">
        <v>723</v>
      </c>
    </row>
    <row r="108" spans="1:32" x14ac:dyDescent="0.25">
      <c r="A108" s="10" t="s">
        <v>360</v>
      </c>
      <c r="B108" s="13" t="s">
        <v>725</v>
      </c>
      <c r="C108" s="47"/>
      <c r="D108" s="144">
        <v>8</v>
      </c>
      <c r="E108" s="136">
        <v>8</v>
      </c>
      <c r="F108" s="1064">
        <v>0</v>
      </c>
      <c r="G108" s="1061">
        <v>3</v>
      </c>
      <c r="H108" s="1062">
        <v>0</v>
      </c>
      <c r="I108" s="47">
        <v>3</v>
      </c>
      <c r="J108" s="47">
        <v>7</v>
      </c>
      <c r="K108" s="47">
        <f t="shared" si="35"/>
        <v>0.42857142857142855</v>
      </c>
      <c r="L108" s="47">
        <v>1</v>
      </c>
      <c r="M108" s="47">
        <v>5</v>
      </c>
      <c r="N108" s="47">
        <v>2</v>
      </c>
      <c r="O108" s="47">
        <v>2</v>
      </c>
      <c r="P108" s="47"/>
      <c r="Q108" s="47"/>
      <c r="R108" s="47"/>
      <c r="S108" s="47"/>
      <c r="T108" s="47"/>
      <c r="U108" s="47"/>
      <c r="V108" s="47">
        <f t="shared" si="36"/>
        <v>10</v>
      </c>
      <c r="W108" s="1052">
        <f t="shared" si="37"/>
        <v>0.16666666666666666</v>
      </c>
      <c r="X108" s="1053">
        <f t="shared" si="38"/>
        <v>0.5</v>
      </c>
      <c r="Y108" s="1053" t="e">
        <f t="shared" si="39"/>
        <v>#DIV/0!</v>
      </c>
      <c r="Z108" s="1054" t="e">
        <f t="shared" si="40"/>
        <v>#DIV/0!</v>
      </c>
      <c r="AA108" s="47">
        <v>2</v>
      </c>
      <c r="AB108" s="47">
        <v>-2</v>
      </c>
      <c r="AC108" s="47">
        <v>0</v>
      </c>
      <c r="AD108" s="47">
        <v>1</v>
      </c>
      <c r="AE108" s="10" t="s">
        <v>360</v>
      </c>
      <c r="AF108" s="13" t="s">
        <v>725</v>
      </c>
    </row>
    <row r="109" spans="1:32" x14ac:dyDescent="0.25">
      <c r="A109" s="10" t="s">
        <v>727</v>
      </c>
      <c r="B109" s="11" t="s">
        <v>730</v>
      </c>
      <c r="C109" s="47"/>
      <c r="D109" s="156">
        <v>7.5714285714285712</v>
      </c>
      <c r="E109" s="136">
        <v>7.4286000000000003</v>
      </c>
      <c r="F109" s="1064">
        <v>-0.14282857142857086</v>
      </c>
      <c r="G109" s="1061">
        <v>4</v>
      </c>
      <c r="H109" s="1062">
        <v>-0.57131428571428344</v>
      </c>
      <c r="I109" s="47">
        <v>9</v>
      </c>
      <c r="J109" s="47">
        <v>6</v>
      </c>
      <c r="K109" s="47">
        <f t="shared" si="35"/>
        <v>1.5</v>
      </c>
      <c r="L109" s="47">
        <v>6</v>
      </c>
      <c r="M109" s="47">
        <v>1</v>
      </c>
      <c r="N109" s="47">
        <v>3</v>
      </c>
      <c r="O109" s="47">
        <v>2</v>
      </c>
      <c r="P109" s="47"/>
      <c r="Q109" s="47">
        <v>1</v>
      </c>
      <c r="R109" s="47"/>
      <c r="S109" s="47">
        <v>2</v>
      </c>
      <c r="T109" s="47"/>
      <c r="U109" s="47"/>
      <c r="V109" s="47">
        <f t="shared" si="36"/>
        <v>15</v>
      </c>
      <c r="W109" s="1052">
        <f t="shared" si="37"/>
        <v>0.8571428571428571</v>
      </c>
      <c r="X109" s="1053">
        <f t="shared" si="38"/>
        <v>0.6</v>
      </c>
      <c r="Y109" s="1053">
        <f t="shared" si="39"/>
        <v>0</v>
      </c>
      <c r="Z109" s="1054">
        <f t="shared" si="40"/>
        <v>0</v>
      </c>
      <c r="AA109" s="47">
        <v>3</v>
      </c>
      <c r="AB109" s="47">
        <v>-10</v>
      </c>
      <c r="AC109" s="47">
        <v>-7</v>
      </c>
      <c r="AD109" s="47">
        <v>0.3</v>
      </c>
      <c r="AE109" s="10" t="s">
        <v>727</v>
      </c>
      <c r="AF109" s="11" t="s">
        <v>730</v>
      </c>
    </row>
    <row r="110" spans="1:32" x14ac:dyDescent="0.25">
      <c r="A110" s="17" t="s">
        <v>727</v>
      </c>
      <c r="B110" s="13" t="s">
        <v>934</v>
      </c>
      <c r="C110" s="47"/>
      <c r="D110" s="497">
        <v>5</v>
      </c>
      <c r="E110" s="1060">
        <v>5</v>
      </c>
      <c r="F110" s="670">
        <v>0</v>
      </c>
      <c r="G110" s="1061">
        <v>6</v>
      </c>
      <c r="H110" s="1062">
        <v>0</v>
      </c>
      <c r="I110" s="47">
        <v>1</v>
      </c>
      <c r="J110" s="47">
        <v>1</v>
      </c>
      <c r="K110" s="47">
        <f t="shared" si="35"/>
        <v>1</v>
      </c>
      <c r="L110" s="47"/>
      <c r="M110" s="47"/>
      <c r="N110" s="47">
        <v>1</v>
      </c>
      <c r="O110" s="47">
        <v>1</v>
      </c>
      <c r="P110" s="47"/>
      <c r="Q110" s="47"/>
      <c r="R110" s="47"/>
      <c r="S110" s="47"/>
      <c r="T110" s="47"/>
      <c r="U110" s="47"/>
      <c r="V110" s="47">
        <f t="shared" si="36"/>
        <v>2</v>
      </c>
      <c r="W110" s="1052" t="e">
        <f t="shared" si="37"/>
        <v>#DIV/0!</v>
      </c>
      <c r="X110" s="1053">
        <f t="shared" si="38"/>
        <v>0.5</v>
      </c>
      <c r="Y110" s="1053" t="e">
        <f t="shared" si="39"/>
        <v>#DIV/0!</v>
      </c>
      <c r="Z110" s="1054" t="e">
        <f t="shared" si="40"/>
        <v>#DIV/0!</v>
      </c>
      <c r="AA110" s="47">
        <v>1</v>
      </c>
      <c r="AB110" s="47">
        <v>-1</v>
      </c>
      <c r="AC110" s="47">
        <v>0</v>
      </c>
      <c r="AD110" s="47">
        <v>1</v>
      </c>
      <c r="AE110" s="17" t="s">
        <v>727</v>
      </c>
      <c r="AF110" s="13" t="s">
        <v>934</v>
      </c>
    </row>
    <row r="111" spans="1:32" x14ac:dyDescent="0.25">
      <c r="A111" s="20" t="s">
        <v>935</v>
      </c>
      <c r="B111" s="11" t="s">
        <v>936</v>
      </c>
      <c r="C111" s="47"/>
      <c r="D111" s="497">
        <v>10.666666666666666</v>
      </c>
      <c r="E111" s="1060">
        <v>10</v>
      </c>
      <c r="F111" s="670">
        <v>-0.66666666666666607</v>
      </c>
      <c r="G111" s="1061">
        <v>1</v>
      </c>
      <c r="H111" s="1062">
        <v>-0.66666666666666607</v>
      </c>
      <c r="I111" s="47"/>
      <c r="J111" s="47">
        <v>3</v>
      </c>
      <c r="K111" s="47">
        <f t="shared" si="35"/>
        <v>0</v>
      </c>
      <c r="L111" s="47"/>
      <c r="M111" s="47">
        <v>1</v>
      </c>
      <c r="N111" s="47"/>
      <c r="O111" s="47">
        <v>2</v>
      </c>
      <c r="P111" s="47"/>
      <c r="Q111" s="47"/>
      <c r="R111" s="47"/>
      <c r="S111" s="47"/>
      <c r="T111" s="47"/>
      <c r="U111" s="47"/>
      <c r="V111" s="47">
        <f t="shared" si="36"/>
        <v>3</v>
      </c>
      <c r="W111" s="1052">
        <f t="shared" si="37"/>
        <v>0</v>
      </c>
      <c r="X111" s="1053">
        <f t="shared" si="38"/>
        <v>0</v>
      </c>
      <c r="Y111" s="1053" t="e">
        <f t="shared" si="39"/>
        <v>#DIV/0!</v>
      </c>
      <c r="Z111" s="1054" t="e">
        <f t="shared" si="40"/>
        <v>#DIV/0!</v>
      </c>
      <c r="AA111" s="47">
        <v>0</v>
      </c>
      <c r="AB111" s="47">
        <v>-2</v>
      </c>
      <c r="AC111" s="47">
        <v>-2</v>
      </c>
      <c r="AD111" s="47">
        <v>0</v>
      </c>
      <c r="AE111" s="20" t="s">
        <v>935</v>
      </c>
      <c r="AF111" s="11" t="s">
        <v>936</v>
      </c>
    </row>
    <row r="112" spans="1:32" x14ac:dyDescent="0.25">
      <c r="A112" s="21" t="s">
        <v>731</v>
      </c>
      <c r="B112" s="13" t="s">
        <v>732</v>
      </c>
      <c r="C112" s="47"/>
      <c r="D112" s="497">
        <v>3.6666666666666665</v>
      </c>
      <c r="E112" s="1060">
        <v>4</v>
      </c>
      <c r="F112" s="670">
        <v>0.33333333333333348</v>
      </c>
      <c r="G112" s="1061">
        <v>7</v>
      </c>
      <c r="H112" s="1062">
        <v>2.3333333333333344</v>
      </c>
      <c r="I112" s="47">
        <v>3</v>
      </c>
      <c r="J112" s="47"/>
      <c r="K112" s="47" t="e">
        <f t="shared" si="35"/>
        <v>#DIV/0!</v>
      </c>
      <c r="L112" s="47">
        <v>2</v>
      </c>
      <c r="M112" s="47"/>
      <c r="N112" s="47">
        <v>1</v>
      </c>
      <c r="O112" s="47"/>
      <c r="P112" s="47"/>
      <c r="Q112" s="47"/>
      <c r="R112" s="47"/>
      <c r="S112" s="47"/>
      <c r="T112" s="47"/>
      <c r="U112" s="47"/>
      <c r="V112" s="47">
        <f t="shared" si="36"/>
        <v>3</v>
      </c>
      <c r="W112" s="1052">
        <f t="shared" si="37"/>
        <v>1</v>
      </c>
      <c r="X112" s="1053">
        <f t="shared" si="38"/>
        <v>1</v>
      </c>
      <c r="Y112" s="1053" t="e">
        <f t="shared" si="39"/>
        <v>#DIV/0!</v>
      </c>
      <c r="Z112" s="1054" t="e">
        <f t="shared" si="40"/>
        <v>#DIV/0!</v>
      </c>
      <c r="AA112" s="47">
        <v>1</v>
      </c>
      <c r="AB112" s="47">
        <v>0</v>
      </c>
      <c r="AC112" s="47">
        <v>1</v>
      </c>
      <c r="AD112" s="47" t="e">
        <v>#DIV/0!</v>
      </c>
      <c r="AE112" s="21" t="s">
        <v>731</v>
      </c>
      <c r="AF112" s="13" t="s">
        <v>732</v>
      </c>
    </row>
    <row r="113" spans="1:32" x14ac:dyDescent="0.25">
      <c r="A113" s="755" t="s">
        <v>734</v>
      </c>
      <c r="B113" s="11" t="s">
        <v>735</v>
      </c>
      <c r="C113" s="47"/>
      <c r="D113" s="497">
        <v>9</v>
      </c>
      <c r="E113" s="1060">
        <v>9</v>
      </c>
      <c r="F113" s="670">
        <v>0</v>
      </c>
      <c r="G113" s="1061">
        <v>2</v>
      </c>
      <c r="H113" s="1062">
        <v>0</v>
      </c>
      <c r="I113" s="47"/>
      <c r="J113" s="47">
        <v>4</v>
      </c>
      <c r="K113" s="47">
        <f t="shared" si="35"/>
        <v>0</v>
      </c>
      <c r="L113" s="47"/>
      <c r="M113" s="47">
        <v>4</v>
      </c>
      <c r="N113" s="47"/>
      <c r="O113" s="47"/>
      <c r="P113" s="47"/>
      <c r="Q113" s="47"/>
      <c r="R113" s="47"/>
      <c r="S113" s="47"/>
      <c r="T113" s="47"/>
      <c r="U113" s="47"/>
      <c r="V113" s="47">
        <f t="shared" si="36"/>
        <v>4</v>
      </c>
      <c r="W113" s="1052">
        <f t="shared" si="37"/>
        <v>0</v>
      </c>
      <c r="X113" s="1053" t="e">
        <f t="shared" si="38"/>
        <v>#DIV/0!</v>
      </c>
      <c r="Y113" s="1053" t="e">
        <f t="shared" si="39"/>
        <v>#DIV/0!</v>
      </c>
      <c r="Z113" s="1054" t="e">
        <f t="shared" si="40"/>
        <v>#DIV/0!</v>
      </c>
      <c r="AA113" s="47">
        <v>0</v>
      </c>
      <c r="AB113" s="47">
        <v>0</v>
      </c>
      <c r="AC113" s="47">
        <v>0</v>
      </c>
      <c r="AD113" s="47" t="e">
        <v>#DIV/0!</v>
      </c>
      <c r="AE113" s="755" t="s">
        <v>734</v>
      </c>
      <c r="AF113" s="11" t="s">
        <v>735</v>
      </c>
    </row>
    <row r="114" spans="1:32" x14ac:dyDescent="0.25">
      <c r="A114" s="755" t="s">
        <v>736</v>
      </c>
      <c r="B114" s="11" t="s">
        <v>708</v>
      </c>
      <c r="C114" s="47"/>
      <c r="D114" s="144">
        <v>7</v>
      </c>
      <c r="E114" s="136">
        <v>7</v>
      </c>
      <c r="F114" s="1064">
        <v>0</v>
      </c>
      <c r="G114" s="1061">
        <v>4</v>
      </c>
      <c r="H114" s="1062">
        <v>0</v>
      </c>
      <c r="I114" s="47">
        <v>10</v>
      </c>
      <c r="J114" s="47">
        <v>10</v>
      </c>
      <c r="K114" s="47"/>
      <c r="L114" s="47">
        <v>10</v>
      </c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f t="shared" si="36"/>
        <v>10</v>
      </c>
      <c r="W114" s="1052">
        <f t="shared" si="37"/>
        <v>1</v>
      </c>
      <c r="X114" s="1053" t="e">
        <f t="shared" si="38"/>
        <v>#DIV/0!</v>
      </c>
      <c r="Y114" s="1053" t="e">
        <f t="shared" si="39"/>
        <v>#DIV/0!</v>
      </c>
      <c r="Z114" s="1054" t="e">
        <f t="shared" si="40"/>
        <v>#DIV/0!</v>
      </c>
      <c r="AA114" s="47">
        <v>0</v>
      </c>
      <c r="AB114" s="47">
        <v>0</v>
      </c>
      <c r="AC114" s="47">
        <v>0</v>
      </c>
      <c r="AD114" s="47" t="e">
        <v>#DIV/0!</v>
      </c>
      <c r="AE114" s="755" t="s">
        <v>736</v>
      </c>
      <c r="AF114" s="11" t="s">
        <v>708</v>
      </c>
    </row>
    <row r="115" spans="1:32" x14ac:dyDescent="0.25">
      <c r="A115" s="755" t="s">
        <v>737</v>
      </c>
      <c r="B115" s="13" t="s">
        <v>738</v>
      </c>
      <c r="C115" s="47"/>
      <c r="D115" s="144">
        <v>5.5444000000000004</v>
      </c>
      <c r="E115" s="136">
        <v>6.1111000000000004</v>
      </c>
      <c r="F115" s="1064">
        <v>0.56669999999999998</v>
      </c>
      <c r="G115" s="1061">
        <v>5</v>
      </c>
      <c r="H115" s="1062">
        <v>2.8334999999999999</v>
      </c>
      <c r="I115" s="273">
        <v>18</v>
      </c>
      <c r="J115" s="47">
        <v>4</v>
      </c>
      <c r="K115" s="47">
        <f t="shared" ref="K115:K178" si="41">+I115/J115</f>
        <v>4.5</v>
      </c>
      <c r="L115" s="47">
        <v>14</v>
      </c>
      <c r="M115" s="47">
        <v>2</v>
      </c>
      <c r="N115" s="47">
        <v>4</v>
      </c>
      <c r="O115" s="47"/>
      <c r="P115" s="47"/>
      <c r="Q115" s="47">
        <v>2</v>
      </c>
      <c r="R115" s="47"/>
      <c r="S115" s="47"/>
      <c r="T115" s="47"/>
      <c r="U115" s="47"/>
      <c r="V115" s="47">
        <f>+L115+M115+N115+O115+P115+Q115+R115+S115+T115+U115</f>
        <v>22</v>
      </c>
      <c r="W115" s="1052">
        <f>+L115/(M115+L115)</f>
        <v>0.875</v>
      </c>
      <c r="X115" s="1053">
        <f>+N115/(O115+N115)</f>
        <v>1</v>
      </c>
      <c r="Y115" s="1053">
        <f>+P115/(Q115+P115)</f>
        <v>0</v>
      </c>
      <c r="Z115" s="1054" t="e">
        <f>+R115/(S115+R115)</f>
        <v>#DIV/0!</v>
      </c>
      <c r="AA115" s="47">
        <v>4</v>
      </c>
      <c r="AB115" s="47">
        <v>-4</v>
      </c>
      <c r="AC115" s="47">
        <v>0</v>
      </c>
      <c r="AD115" s="47">
        <v>1</v>
      </c>
      <c r="AE115" s="755" t="s">
        <v>737</v>
      </c>
      <c r="AF115" s="13" t="s">
        <v>738</v>
      </c>
    </row>
    <row r="116" spans="1:32" x14ac:dyDescent="0.25">
      <c r="A116" s="506" t="s">
        <v>737</v>
      </c>
      <c r="B116" s="11" t="s">
        <v>740</v>
      </c>
      <c r="C116" s="47"/>
      <c r="D116" s="144">
        <v>9.1999999999999993</v>
      </c>
      <c r="E116" s="136">
        <v>9.6667000000000005</v>
      </c>
      <c r="F116" s="1064">
        <v>0.46670000000000122</v>
      </c>
      <c r="G116" s="1061">
        <v>1</v>
      </c>
      <c r="H116" s="1062">
        <v>0.46670000000000122</v>
      </c>
      <c r="I116" s="273">
        <v>9</v>
      </c>
      <c r="J116" s="47">
        <v>14</v>
      </c>
      <c r="K116" s="47">
        <f t="shared" si="41"/>
        <v>0.6428571428571429</v>
      </c>
      <c r="L116" s="47">
        <v>1</v>
      </c>
      <c r="M116" s="47">
        <v>11</v>
      </c>
      <c r="N116" s="47">
        <v>6</v>
      </c>
      <c r="O116" s="47">
        <v>3</v>
      </c>
      <c r="P116" s="47">
        <v>1</v>
      </c>
      <c r="Q116" s="47"/>
      <c r="R116" s="47">
        <v>1</v>
      </c>
      <c r="S116" s="47"/>
      <c r="T116" s="47"/>
      <c r="U116" s="47"/>
      <c r="V116" s="47">
        <f>+L116+M116+N116+O116+P116+Q116+R116+S116+T116+U116</f>
        <v>23</v>
      </c>
      <c r="W116" s="1052">
        <f>+L116/(M116+L116)</f>
        <v>8.3333333333333329E-2</v>
      </c>
      <c r="X116" s="1053">
        <f>+N116/(O116+N116)</f>
        <v>0.66666666666666663</v>
      </c>
      <c r="Y116" s="1053">
        <f>+P116/(Q116+P116)</f>
        <v>1</v>
      </c>
      <c r="Z116" s="1054">
        <f>+R116/(S116+R116)</f>
        <v>1</v>
      </c>
      <c r="AA116" s="47">
        <v>11</v>
      </c>
      <c r="AB116" s="47">
        <v>-3</v>
      </c>
      <c r="AC116" s="47">
        <v>8</v>
      </c>
      <c r="AD116" s="47">
        <v>3.6666666666666665</v>
      </c>
      <c r="AE116" s="506" t="s">
        <v>737</v>
      </c>
      <c r="AF116" s="11" t="s">
        <v>740</v>
      </c>
    </row>
    <row r="117" spans="1:32" x14ac:dyDescent="0.25">
      <c r="A117" s="27" t="s">
        <v>741</v>
      </c>
      <c r="B117" s="13" t="s">
        <v>742</v>
      </c>
      <c r="C117" s="47"/>
      <c r="D117" s="497">
        <v>9</v>
      </c>
      <c r="E117" s="1060">
        <v>9</v>
      </c>
      <c r="F117" s="670">
        <v>0</v>
      </c>
      <c r="G117" s="1087">
        <v>2</v>
      </c>
      <c r="H117" s="1062">
        <v>0</v>
      </c>
      <c r="I117" s="273"/>
      <c r="J117" s="47">
        <v>3</v>
      </c>
      <c r="K117" s="47">
        <f t="shared" si="41"/>
        <v>0</v>
      </c>
      <c r="L117" s="47"/>
      <c r="M117" s="47">
        <v>3</v>
      </c>
      <c r="N117" s="47"/>
      <c r="O117" s="47"/>
      <c r="P117" s="47"/>
      <c r="Q117" s="47"/>
      <c r="R117" s="47"/>
      <c r="S117" s="47"/>
      <c r="T117" s="47"/>
      <c r="U117" s="47"/>
      <c r="V117" s="47">
        <f>+L117+M117+N117+O117+P117+Q117+R117+S117+T117+U117</f>
        <v>3</v>
      </c>
      <c r="W117" s="1052">
        <f>+L117/(M117+L117)</f>
        <v>0</v>
      </c>
      <c r="X117" s="1053" t="e">
        <f>+N117/(O117+N117)</f>
        <v>#DIV/0!</v>
      </c>
      <c r="Y117" s="1053" t="e">
        <f>+P117/(Q117+P117)</f>
        <v>#DIV/0!</v>
      </c>
      <c r="Z117" s="1054" t="e">
        <f>+R117/(S117+R117)</f>
        <v>#DIV/0!</v>
      </c>
      <c r="AA117" s="47">
        <v>0</v>
      </c>
      <c r="AB117" s="47">
        <v>0</v>
      </c>
      <c r="AC117" s="47">
        <v>0</v>
      </c>
      <c r="AD117" s="47" t="e">
        <v>#DIV/0!</v>
      </c>
      <c r="AE117" s="27" t="s">
        <v>741</v>
      </c>
      <c r="AF117" s="13" t="s">
        <v>742</v>
      </c>
    </row>
    <row r="118" spans="1:32" x14ac:dyDescent="0.25">
      <c r="A118" s="19" t="s">
        <v>743</v>
      </c>
      <c r="B118" s="13" t="s">
        <v>744</v>
      </c>
      <c r="C118" s="47"/>
      <c r="D118" s="497">
        <v>6</v>
      </c>
      <c r="E118" s="1060">
        <v>6</v>
      </c>
      <c r="F118" s="670">
        <v>0</v>
      </c>
      <c r="G118" s="1061">
        <v>5</v>
      </c>
      <c r="H118" s="1062">
        <v>0</v>
      </c>
      <c r="I118" s="47">
        <v>4</v>
      </c>
      <c r="J118" s="47">
        <v>2</v>
      </c>
      <c r="K118" s="47">
        <f t="shared" si="41"/>
        <v>2</v>
      </c>
      <c r="L118" s="47">
        <v>2</v>
      </c>
      <c r="M118" s="47"/>
      <c r="N118" s="47">
        <v>2</v>
      </c>
      <c r="O118" s="47">
        <v>2</v>
      </c>
      <c r="P118" s="47"/>
      <c r="Q118" s="47"/>
      <c r="R118" s="47"/>
      <c r="S118" s="47"/>
      <c r="T118" s="47"/>
      <c r="U118" s="47"/>
      <c r="V118" s="47">
        <f t="shared" ref="V118:V162" si="42">+L118+M118+N118+O118+P118+Q118+R118+S118+T118+U118</f>
        <v>6</v>
      </c>
      <c r="W118" s="1052">
        <f t="shared" ref="W118:W143" si="43">+L118/(M118+L118)</f>
        <v>1</v>
      </c>
      <c r="X118" s="1053">
        <f t="shared" ref="X118:X162" si="44">+N118/(O118+N118)</f>
        <v>0.5</v>
      </c>
      <c r="Y118" s="1053" t="e">
        <f t="shared" ref="Y118:Y143" si="45">+P118/(Q118+P118)</f>
        <v>#DIV/0!</v>
      </c>
      <c r="Z118" s="1054" t="e">
        <f t="shared" ref="Z118:Z143" si="46">+R118/(S118+R118)</f>
        <v>#DIV/0!</v>
      </c>
      <c r="AA118" s="47">
        <v>2</v>
      </c>
      <c r="AB118" s="47">
        <v>-2</v>
      </c>
      <c r="AC118" s="47">
        <v>0</v>
      </c>
      <c r="AD118" s="47">
        <v>1</v>
      </c>
      <c r="AE118" s="19" t="s">
        <v>743</v>
      </c>
      <c r="AF118" s="13" t="s">
        <v>744</v>
      </c>
    </row>
    <row r="119" spans="1:32" x14ac:dyDescent="0.25">
      <c r="A119" s="7" t="s">
        <v>642</v>
      </c>
      <c r="B119" s="13" t="s">
        <v>13</v>
      </c>
      <c r="C119" s="47"/>
      <c r="D119" s="229">
        <v>6.9</v>
      </c>
      <c r="E119" s="136">
        <v>6.9</v>
      </c>
      <c r="F119" s="1064">
        <v>0</v>
      </c>
      <c r="G119" s="1061">
        <v>4</v>
      </c>
      <c r="H119" s="1062">
        <v>0</v>
      </c>
      <c r="I119" s="47">
        <v>11</v>
      </c>
      <c r="J119" s="47">
        <v>3</v>
      </c>
      <c r="K119" s="47">
        <f t="shared" si="41"/>
        <v>3.6666666666666665</v>
      </c>
      <c r="L119" s="47">
        <v>6</v>
      </c>
      <c r="M119" s="47"/>
      <c r="N119" s="47">
        <v>5</v>
      </c>
      <c r="O119" s="47">
        <v>2</v>
      </c>
      <c r="P119" s="47"/>
      <c r="Q119" s="47">
        <v>1</v>
      </c>
      <c r="R119" s="47"/>
      <c r="S119" s="47"/>
      <c r="T119" s="47"/>
      <c r="U119" s="47"/>
      <c r="V119" s="47">
        <f t="shared" si="42"/>
        <v>14</v>
      </c>
      <c r="W119" s="1052">
        <f t="shared" si="43"/>
        <v>1</v>
      </c>
      <c r="X119" s="1053">
        <f t="shared" si="44"/>
        <v>0.7142857142857143</v>
      </c>
      <c r="Y119" s="1053">
        <f t="shared" si="45"/>
        <v>0</v>
      </c>
      <c r="Z119" s="1054" t="e">
        <f t="shared" si="46"/>
        <v>#DIV/0!</v>
      </c>
      <c r="AA119" s="47">
        <v>5</v>
      </c>
      <c r="AB119" s="47">
        <v>-4</v>
      </c>
      <c r="AC119" s="47">
        <v>1</v>
      </c>
      <c r="AD119" s="47">
        <v>1.25</v>
      </c>
      <c r="AE119" s="7" t="s">
        <v>642</v>
      </c>
      <c r="AF119" s="13" t="s">
        <v>13</v>
      </c>
    </row>
    <row r="120" spans="1:32" x14ac:dyDescent="0.25">
      <c r="A120" s="7" t="s">
        <v>748</v>
      </c>
      <c r="B120" s="11" t="s">
        <v>749</v>
      </c>
      <c r="C120" s="47"/>
      <c r="D120" s="156">
        <v>6.988888888888888</v>
      </c>
      <c r="E120" s="422">
        <v>7.5</v>
      </c>
      <c r="F120" s="1064">
        <v>0.51111111111111196</v>
      </c>
      <c r="G120" s="1061">
        <v>3</v>
      </c>
      <c r="H120" s="1062">
        <v>1.5333333333333359</v>
      </c>
      <c r="I120" s="47">
        <v>10</v>
      </c>
      <c r="J120" s="47">
        <v>34</v>
      </c>
      <c r="K120" s="47">
        <f t="shared" si="41"/>
        <v>0.29411764705882354</v>
      </c>
      <c r="L120" s="47">
        <v>0</v>
      </c>
      <c r="M120" s="47">
        <v>21</v>
      </c>
      <c r="N120" s="47">
        <v>6</v>
      </c>
      <c r="O120" s="47">
        <v>10</v>
      </c>
      <c r="P120" s="47">
        <v>4</v>
      </c>
      <c r="Q120" s="47">
        <v>3</v>
      </c>
      <c r="R120" s="47"/>
      <c r="S120" s="47"/>
      <c r="T120" s="47"/>
      <c r="U120" s="47"/>
      <c r="V120" s="47">
        <f t="shared" si="42"/>
        <v>44</v>
      </c>
      <c r="W120" s="1052">
        <f t="shared" si="43"/>
        <v>0</v>
      </c>
      <c r="X120" s="1053">
        <f t="shared" si="44"/>
        <v>0.375</v>
      </c>
      <c r="Y120" s="1053">
        <f t="shared" si="45"/>
        <v>0.5714285714285714</v>
      </c>
      <c r="Z120" s="1054" t="e">
        <f t="shared" si="46"/>
        <v>#DIV/0!</v>
      </c>
      <c r="AA120" s="47">
        <v>14</v>
      </c>
      <c r="AB120" s="47">
        <v>-16</v>
      </c>
      <c r="AC120" s="47">
        <v>-2</v>
      </c>
      <c r="AD120" s="47">
        <v>0.875</v>
      </c>
      <c r="AE120" s="7" t="s">
        <v>748</v>
      </c>
      <c r="AF120" s="11" t="s">
        <v>749</v>
      </c>
    </row>
    <row r="121" spans="1:32" x14ac:dyDescent="0.25">
      <c r="A121" s="19" t="s">
        <v>32</v>
      </c>
      <c r="B121" s="11" t="s">
        <v>253</v>
      </c>
      <c r="C121" s="47"/>
      <c r="D121" s="156">
        <v>10.041666666666666</v>
      </c>
      <c r="E121" s="422">
        <v>9.6667000000000005</v>
      </c>
      <c r="F121" s="1064">
        <v>-0.37496666666666556</v>
      </c>
      <c r="G121" s="1061">
        <v>1</v>
      </c>
      <c r="H121" s="1062">
        <v>-0.37496666666666556</v>
      </c>
      <c r="I121" s="47">
        <v>3</v>
      </c>
      <c r="J121" s="47">
        <v>14</v>
      </c>
      <c r="K121" s="47">
        <f t="shared" si="41"/>
        <v>0.21428571428571427</v>
      </c>
      <c r="L121" s="47">
        <v>1</v>
      </c>
      <c r="M121" s="47">
        <v>5</v>
      </c>
      <c r="N121" s="47">
        <v>2</v>
      </c>
      <c r="O121" s="47">
        <v>7</v>
      </c>
      <c r="P121" s="47"/>
      <c r="Q121" s="47">
        <v>2</v>
      </c>
      <c r="R121" s="47"/>
      <c r="S121" s="47"/>
      <c r="T121" s="47"/>
      <c r="U121" s="47"/>
      <c r="V121" s="47">
        <f t="shared" si="42"/>
        <v>17</v>
      </c>
      <c r="W121" s="1052">
        <f t="shared" si="43"/>
        <v>0.16666666666666666</v>
      </c>
      <c r="X121" s="1053">
        <f t="shared" si="44"/>
        <v>0.22222222222222221</v>
      </c>
      <c r="Y121" s="1053">
        <f t="shared" si="45"/>
        <v>0</v>
      </c>
      <c r="Z121" s="1054" t="e">
        <f t="shared" si="46"/>
        <v>#DIV/0!</v>
      </c>
      <c r="AA121" s="47">
        <v>2</v>
      </c>
      <c r="AB121" s="47">
        <v>-11</v>
      </c>
      <c r="AC121" s="47">
        <v>-9</v>
      </c>
      <c r="AD121" s="47">
        <v>0.18181818181818182</v>
      </c>
      <c r="AE121" s="19" t="s">
        <v>32</v>
      </c>
      <c r="AF121" s="11" t="s">
        <v>253</v>
      </c>
    </row>
    <row r="122" spans="1:32" x14ac:dyDescent="0.25">
      <c r="A122" s="7" t="s">
        <v>752</v>
      </c>
      <c r="B122" s="11" t="s">
        <v>753</v>
      </c>
      <c r="C122" s="47"/>
      <c r="D122" s="144">
        <v>6.666666666666667</v>
      </c>
      <c r="E122" s="422">
        <v>7.6666999999999996</v>
      </c>
      <c r="F122" s="1064">
        <v>1.0000333333333327</v>
      </c>
      <c r="G122" s="1061">
        <v>3</v>
      </c>
      <c r="H122" s="1062">
        <v>3.000099999999998</v>
      </c>
      <c r="I122" s="47">
        <v>8</v>
      </c>
      <c r="J122" s="47">
        <v>4</v>
      </c>
      <c r="K122" s="47">
        <f t="shared" si="41"/>
        <v>2</v>
      </c>
      <c r="L122" s="47">
        <v>1</v>
      </c>
      <c r="M122" s="47">
        <v>2</v>
      </c>
      <c r="N122" s="47">
        <v>5</v>
      </c>
      <c r="O122" s="47">
        <v>2</v>
      </c>
      <c r="P122" s="47"/>
      <c r="Q122" s="47"/>
      <c r="R122" s="47"/>
      <c r="S122" s="47"/>
      <c r="T122" s="47"/>
      <c r="U122" s="47"/>
      <c r="V122" s="47">
        <f t="shared" si="42"/>
        <v>10</v>
      </c>
      <c r="W122" s="1052">
        <f t="shared" si="43"/>
        <v>0.33333333333333331</v>
      </c>
      <c r="X122" s="1053">
        <f t="shared" si="44"/>
        <v>0.7142857142857143</v>
      </c>
      <c r="Y122" s="1053" t="e">
        <f t="shared" si="45"/>
        <v>#DIV/0!</v>
      </c>
      <c r="Z122" s="1054" t="e">
        <f t="shared" si="46"/>
        <v>#DIV/0!</v>
      </c>
      <c r="AA122" s="47">
        <v>5</v>
      </c>
      <c r="AB122" s="47">
        <v>-2</v>
      </c>
      <c r="AC122" s="47">
        <v>3</v>
      </c>
      <c r="AD122" s="47">
        <v>2.5</v>
      </c>
      <c r="AE122" s="7" t="s">
        <v>752</v>
      </c>
      <c r="AF122" s="11" t="s">
        <v>753</v>
      </c>
    </row>
    <row r="123" spans="1:32" x14ac:dyDescent="0.25">
      <c r="A123" s="10" t="s">
        <v>754</v>
      </c>
      <c r="B123" s="11" t="s">
        <v>755</v>
      </c>
      <c r="C123" s="47"/>
      <c r="D123" s="156">
        <v>7.555533333333333</v>
      </c>
      <c r="E123" s="136">
        <v>7</v>
      </c>
      <c r="F123" s="1064">
        <v>-0.55553333333333299</v>
      </c>
      <c r="G123" s="1061">
        <v>4</v>
      </c>
      <c r="H123" s="1062">
        <v>-2.222133333333332</v>
      </c>
      <c r="I123" s="47">
        <v>13</v>
      </c>
      <c r="J123" s="47">
        <v>11</v>
      </c>
      <c r="K123" s="47">
        <f t="shared" si="41"/>
        <v>1.1818181818181819</v>
      </c>
      <c r="L123" s="47">
        <v>8</v>
      </c>
      <c r="M123" s="47">
        <v>7</v>
      </c>
      <c r="N123" s="47">
        <v>2</v>
      </c>
      <c r="O123" s="47">
        <v>4</v>
      </c>
      <c r="P123" s="47">
        <v>2</v>
      </c>
      <c r="Q123" s="47"/>
      <c r="R123" s="47">
        <v>1</v>
      </c>
      <c r="S123" s="47"/>
      <c r="T123" s="47"/>
      <c r="U123" s="47"/>
      <c r="V123" s="47">
        <f t="shared" si="42"/>
        <v>24</v>
      </c>
      <c r="W123" s="1052">
        <f t="shared" si="43"/>
        <v>0.53333333333333333</v>
      </c>
      <c r="X123" s="1053">
        <f t="shared" si="44"/>
        <v>0.33333333333333331</v>
      </c>
      <c r="Y123" s="1053">
        <f t="shared" si="45"/>
        <v>1</v>
      </c>
      <c r="Z123" s="1054">
        <f t="shared" si="46"/>
        <v>1</v>
      </c>
      <c r="AA123" s="47">
        <v>9</v>
      </c>
      <c r="AB123" s="47">
        <v>-4</v>
      </c>
      <c r="AC123" s="47">
        <v>5</v>
      </c>
      <c r="AD123" s="47">
        <v>2.25</v>
      </c>
      <c r="AE123" s="10" t="s">
        <v>754</v>
      </c>
      <c r="AF123" s="11" t="s">
        <v>755</v>
      </c>
    </row>
    <row r="124" spans="1:32" x14ac:dyDescent="0.25">
      <c r="A124" s="19" t="s">
        <v>759</v>
      </c>
      <c r="B124" s="13" t="s">
        <v>760</v>
      </c>
      <c r="C124" s="47"/>
      <c r="D124" s="497">
        <v>5.5</v>
      </c>
      <c r="E124" s="1060">
        <v>6</v>
      </c>
      <c r="F124" s="670">
        <v>0.5</v>
      </c>
      <c r="G124" s="1061">
        <v>5</v>
      </c>
      <c r="H124" s="1062">
        <v>2.5</v>
      </c>
      <c r="I124" s="47">
        <v>5</v>
      </c>
      <c r="J124" s="47">
        <v>1</v>
      </c>
      <c r="K124" s="47">
        <f t="shared" si="41"/>
        <v>5</v>
      </c>
      <c r="L124" s="47">
        <v>1</v>
      </c>
      <c r="M124" s="47"/>
      <c r="N124" s="47">
        <v>4</v>
      </c>
      <c r="O124" s="47">
        <v>1</v>
      </c>
      <c r="P124" s="47"/>
      <c r="Q124" s="47"/>
      <c r="R124" s="47"/>
      <c r="S124" s="47"/>
      <c r="T124" s="47"/>
      <c r="U124" s="47"/>
      <c r="V124" s="47">
        <f t="shared" si="42"/>
        <v>6</v>
      </c>
      <c r="W124" s="1052">
        <f t="shared" si="43"/>
        <v>1</v>
      </c>
      <c r="X124" s="1053">
        <f t="shared" si="44"/>
        <v>0.8</v>
      </c>
      <c r="Y124" s="1053" t="e">
        <f t="shared" si="45"/>
        <v>#DIV/0!</v>
      </c>
      <c r="Z124" s="1054" t="e">
        <f t="shared" si="46"/>
        <v>#DIV/0!</v>
      </c>
      <c r="AA124" s="47">
        <v>4</v>
      </c>
      <c r="AB124" s="47">
        <v>-1</v>
      </c>
      <c r="AC124" s="47">
        <v>3</v>
      </c>
      <c r="AD124" s="47">
        <v>4</v>
      </c>
      <c r="AE124" s="19" t="s">
        <v>759</v>
      </c>
      <c r="AF124" s="13" t="s">
        <v>760</v>
      </c>
    </row>
    <row r="125" spans="1:32" x14ac:dyDescent="0.25">
      <c r="A125" s="14" t="s">
        <v>759</v>
      </c>
      <c r="B125" s="13" t="s">
        <v>13</v>
      </c>
      <c r="C125" s="47"/>
      <c r="D125" s="497">
        <v>9.6</v>
      </c>
      <c r="E125" s="1060">
        <v>10</v>
      </c>
      <c r="F125" s="670">
        <v>0.40000000000000036</v>
      </c>
      <c r="G125" s="1061">
        <v>1</v>
      </c>
      <c r="H125" s="1062">
        <v>0.40000000000000036</v>
      </c>
      <c r="I125" s="47">
        <v>1</v>
      </c>
      <c r="J125" s="47">
        <v>4</v>
      </c>
      <c r="K125" s="47">
        <f t="shared" si="41"/>
        <v>0.25</v>
      </c>
      <c r="L125" s="47"/>
      <c r="M125" s="47">
        <v>4</v>
      </c>
      <c r="N125" s="47"/>
      <c r="O125" s="47"/>
      <c r="P125" s="47">
        <v>1</v>
      </c>
      <c r="Q125" s="47"/>
      <c r="R125" s="47"/>
      <c r="S125" s="47"/>
      <c r="T125" s="47"/>
      <c r="U125" s="47"/>
      <c r="V125" s="47">
        <f t="shared" si="42"/>
        <v>5</v>
      </c>
      <c r="W125" s="1052">
        <f t="shared" si="43"/>
        <v>0</v>
      </c>
      <c r="X125" s="1053" t="e">
        <f t="shared" si="44"/>
        <v>#DIV/0!</v>
      </c>
      <c r="Y125" s="1053">
        <f t="shared" si="45"/>
        <v>1</v>
      </c>
      <c r="Z125" s="1054" t="e">
        <f t="shared" si="46"/>
        <v>#DIV/0!</v>
      </c>
      <c r="AA125" s="47">
        <v>2</v>
      </c>
      <c r="AB125" s="47">
        <v>0</v>
      </c>
      <c r="AC125" s="47">
        <v>2</v>
      </c>
      <c r="AD125" s="47" t="e">
        <v>#DIV/0!</v>
      </c>
      <c r="AE125" s="14" t="s">
        <v>759</v>
      </c>
      <c r="AF125" s="13" t="s">
        <v>13</v>
      </c>
    </row>
    <row r="126" spans="1:32" x14ac:dyDescent="0.25">
      <c r="A126" s="27" t="s">
        <v>34</v>
      </c>
      <c r="B126" s="13" t="s">
        <v>35</v>
      </c>
      <c r="C126" s="47"/>
      <c r="D126" s="144">
        <v>10.1111</v>
      </c>
      <c r="E126" s="136">
        <v>9.7777999999999992</v>
      </c>
      <c r="F126" s="1064">
        <v>-0.33330000000000126</v>
      </c>
      <c r="G126" s="1061">
        <v>1</v>
      </c>
      <c r="H126" s="1062">
        <v>-0.33330000000000126</v>
      </c>
      <c r="I126" s="47">
        <v>3</v>
      </c>
      <c r="J126" s="47">
        <v>12</v>
      </c>
      <c r="K126" s="47">
        <f t="shared" si="41"/>
        <v>0.25</v>
      </c>
      <c r="L126" s="47"/>
      <c r="M126" s="47">
        <v>9</v>
      </c>
      <c r="N126" s="47">
        <v>3</v>
      </c>
      <c r="O126" s="47">
        <v>3</v>
      </c>
      <c r="P126" s="47"/>
      <c r="Q126" s="47"/>
      <c r="R126" s="47"/>
      <c r="S126" s="47"/>
      <c r="T126" s="47"/>
      <c r="U126" s="47"/>
      <c r="V126" s="47">
        <f t="shared" si="42"/>
        <v>15</v>
      </c>
      <c r="W126" s="1052">
        <f t="shared" si="43"/>
        <v>0</v>
      </c>
      <c r="X126" s="1053">
        <f t="shared" si="44"/>
        <v>0.5</v>
      </c>
      <c r="Y126" s="1053" t="e">
        <f t="shared" si="45"/>
        <v>#DIV/0!</v>
      </c>
      <c r="Z126" s="1054" t="e">
        <f t="shared" si="46"/>
        <v>#DIV/0!</v>
      </c>
      <c r="AA126" s="47">
        <v>3</v>
      </c>
      <c r="AB126" s="47">
        <v>-3</v>
      </c>
      <c r="AC126" s="47">
        <v>0</v>
      </c>
      <c r="AD126" s="47">
        <v>1</v>
      </c>
      <c r="AE126" s="27" t="s">
        <v>34</v>
      </c>
      <c r="AF126" s="13" t="s">
        <v>35</v>
      </c>
    </row>
    <row r="127" spans="1:32" x14ac:dyDescent="0.25">
      <c r="A127" s="20" t="s">
        <v>761</v>
      </c>
      <c r="B127" s="13" t="s">
        <v>762</v>
      </c>
      <c r="C127" s="47"/>
      <c r="D127" s="144">
        <v>6.2361111111111107</v>
      </c>
      <c r="E127" s="136">
        <v>7.625</v>
      </c>
      <c r="F127" s="1064">
        <v>1.3888888888888893</v>
      </c>
      <c r="G127" s="1061">
        <v>3</v>
      </c>
      <c r="H127" s="1062">
        <v>4.1666666666666679</v>
      </c>
      <c r="I127" s="47">
        <v>15</v>
      </c>
      <c r="J127" s="47">
        <v>12</v>
      </c>
      <c r="K127" s="47">
        <f t="shared" si="41"/>
        <v>1.25</v>
      </c>
      <c r="L127" s="47">
        <v>4</v>
      </c>
      <c r="M127" s="47">
        <v>12</v>
      </c>
      <c r="N127" s="47">
        <v>7</v>
      </c>
      <c r="O127" s="47"/>
      <c r="P127" s="47">
        <v>3</v>
      </c>
      <c r="Q127" s="47"/>
      <c r="R127" s="47">
        <v>1</v>
      </c>
      <c r="S127" s="47"/>
      <c r="T127" s="47"/>
      <c r="U127" s="47"/>
      <c r="V127" s="47">
        <f t="shared" si="42"/>
        <v>27</v>
      </c>
      <c r="W127" s="1052">
        <f t="shared" si="43"/>
        <v>0.25</v>
      </c>
      <c r="X127" s="1053">
        <f t="shared" si="44"/>
        <v>1</v>
      </c>
      <c r="Y127" s="1053">
        <f t="shared" si="45"/>
        <v>1</v>
      </c>
      <c r="Z127" s="1054">
        <f t="shared" si="46"/>
        <v>1</v>
      </c>
      <c r="AA127" s="47">
        <v>16</v>
      </c>
      <c r="AB127" s="47">
        <v>0</v>
      </c>
      <c r="AC127" s="47">
        <v>16</v>
      </c>
      <c r="AD127" s="47" t="e">
        <v>#DIV/0!</v>
      </c>
      <c r="AE127" s="20" t="s">
        <v>761</v>
      </c>
      <c r="AF127" s="13" t="s">
        <v>762</v>
      </c>
    </row>
    <row r="128" spans="1:32" x14ac:dyDescent="0.25">
      <c r="A128" s="17" t="s">
        <v>36</v>
      </c>
      <c r="B128" s="11" t="s">
        <v>763</v>
      </c>
      <c r="C128" s="45">
        <v>1</v>
      </c>
      <c r="D128" s="667">
        <v>5.25</v>
      </c>
      <c r="E128" s="1082">
        <v>6</v>
      </c>
      <c r="F128" s="1083">
        <v>1.3888888888888893</v>
      </c>
      <c r="G128" s="1071">
        <v>5</v>
      </c>
      <c r="H128" s="1072">
        <f>+F128*G128</f>
        <v>6.9444444444444464</v>
      </c>
      <c r="I128" s="45">
        <v>4</v>
      </c>
      <c r="J128" s="45">
        <v>0</v>
      </c>
      <c r="K128" s="45" t="e">
        <f t="shared" si="41"/>
        <v>#DIV/0!</v>
      </c>
      <c r="L128" s="45">
        <v>1</v>
      </c>
      <c r="M128" s="45"/>
      <c r="N128" s="45">
        <v>3</v>
      </c>
      <c r="O128" s="45"/>
      <c r="P128" s="45"/>
      <c r="Q128" s="45"/>
      <c r="R128" s="45"/>
      <c r="S128" s="45"/>
      <c r="T128" s="45"/>
      <c r="U128" s="45"/>
      <c r="V128" s="45">
        <f t="shared" si="42"/>
        <v>4</v>
      </c>
      <c r="W128" s="1074">
        <f t="shared" si="43"/>
        <v>1</v>
      </c>
      <c r="X128" s="1075">
        <f t="shared" si="44"/>
        <v>1</v>
      </c>
      <c r="Y128" s="1075" t="e">
        <f t="shared" si="45"/>
        <v>#DIV/0!</v>
      </c>
      <c r="Z128" s="1076" t="e">
        <f t="shared" si="46"/>
        <v>#DIV/0!</v>
      </c>
      <c r="AA128" s="45">
        <v>3</v>
      </c>
      <c r="AB128" s="45">
        <v>0</v>
      </c>
      <c r="AC128" s="45">
        <v>3</v>
      </c>
      <c r="AD128" s="45" t="e">
        <v>#DIV/0!</v>
      </c>
      <c r="AE128" s="17" t="s">
        <v>36</v>
      </c>
      <c r="AF128" s="11" t="s">
        <v>763</v>
      </c>
    </row>
    <row r="129" spans="1:32" x14ac:dyDescent="0.25">
      <c r="A129" s="10" t="s">
        <v>764</v>
      </c>
      <c r="B129" s="11" t="s">
        <v>766</v>
      </c>
      <c r="C129" s="47"/>
      <c r="D129" s="156">
        <v>9.2777777777777786</v>
      </c>
      <c r="E129" s="422">
        <v>8.7777777777777786</v>
      </c>
      <c r="F129" s="1064">
        <v>-0.5</v>
      </c>
      <c r="G129" s="1061">
        <v>2</v>
      </c>
      <c r="H129" s="1062">
        <v>-1</v>
      </c>
      <c r="I129" s="47">
        <v>5</v>
      </c>
      <c r="J129" s="47">
        <v>23</v>
      </c>
      <c r="K129" s="47">
        <f t="shared" si="41"/>
        <v>0.21739130434782608</v>
      </c>
      <c r="L129" s="47">
        <v>1</v>
      </c>
      <c r="M129" s="47">
        <v>14</v>
      </c>
      <c r="N129" s="47"/>
      <c r="O129" s="47">
        <v>9</v>
      </c>
      <c r="P129" s="47">
        <v>2</v>
      </c>
      <c r="Q129" s="47"/>
      <c r="R129" s="47">
        <v>2</v>
      </c>
      <c r="S129" s="47"/>
      <c r="T129" s="47"/>
      <c r="U129" s="47"/>
      <c r="V129" s="47">
        <f t="shared" si="42"/>
        <v>28</v>
      </c>
      <c r="W129" s="1052">
        <f t="shared" si="43"/>
        <v>6.6666666666666666E-2</v>
      </c>
      <c r="X129" s="1053">
        <f t="shared" si="44"/>
        <v>0</v>
      </c>
      <c r="Y129" s="1053">
        <f t="shared" si="45"/>
        <v>1</v>
      </c>
      <c r="Z129" s="1054">
        <f t="shared" si="46"/>
        <v>1</v>
      </c>
      <c r="AA129" s="47">
        <v>10</v>
      </c>
      <c r="AB129" s="47">
        <v>-9</v>
      </c>
      <c r="AC129" s="47">
        <v>1</v>
      </c>
      <c r="AD129" s="47">
        <v>1.1111111111111112</v>
      </c>
      <c r="AE129" s="10" t="s">
        <v>764</v>
      </c>
      <c r="AF129" s="11" t="s">
        <v>766</v>
      </c>
    </row>
    <row r="130" spans="1:32" ht="15.75" thickBot="1" x14ac:dyDescent="0.3">
      <c r="A130" s="783" t="s">
        <v>767</v>
      </c>
      <c r="B130" s="6" t="s">
        <v>768</v>
      </c>
      <c r="C130" s="47"/>
      <c r="D130" s="497">
        <v>5.5</v>
      </c>
      <c r="E130" s="1060">
        <v>5</v>
      </c>
      <c r="F130" s="670">
        <v>-0.5</v>
      </c>
      <c r="G130" s="1061">
        <v>6</v>
      </c>
      <c r="H130" s="1062">
        <v>-3</v>
      </c>
      <c r="I130" s="47">
        <v>1</v>
      </c>
      <c r="J130" s="47">
        <v>3</v>
      </c>
      <c r="K130" s="47">
        <f t="shared" si="41"/>
        <v>0.33333333333333331</v>
      </c>
      <c r="L130" s="47">
        <v>1</v>
      </c>
      <c r="M130" s="47">
        <v>1</v>
      </c>
      <c r="N130" s="47"/>
      <c r="O130" s="47">
        <v>2</v>
      </c>
      <c r="P130" s="47"/>
      <c r="Q130" s="47"/>
      <c r="R130" s="47"/>
      <c r="S130" s="47"/>
      <c r="T130" s="47"/>
      <c r="U130" s="47"/>
      <c r="V130" s="47">
        <f t="shared" si="42"/>
        <v>4</v>
      </c>
      <c r="W130" s="1052">
        <f t="shared" si="43"/>
        <v>0.5</v>
      </c>
      <c r="X130" s="1053">
        <f t="shared" si="44"/>
        <v>0</v>
      </c>
      <c r="Y130" s="1053" t="e">
        <f t="shared" si="45"/>
        <v>#DIV/0!</v>
      </c>
      <c r="Z130" s="1054" t="e">
        <f t="shared" si="46"/>
        <v>#DIV/0!</v>
      </c>
      <c r="AA130" s="47">
        <v>0</v>
      </c>
      <c r="AB130" s="47">
        <v>-2</v>
      </c>
      <c r="AC130" s="47">
        <v>-2</v>
      </c>
      <c r="AD130" s="47">
        <v>0</v>
      </c>
      <c r="AE130" s="783" t="s">
        <v>767</v>
      </c>
      <c r="AF130" s="6" t="s">
        <v>768</v>
      </c>
    </row>
    <row r="131" spans="1:32" x14ac:dyDescent="0.25">
      <c r="A131" t="s">
        <v>1043</v>
      </c>
      <c r="C131" s="1035" t="s">
        <v>1044</v>
      </c>
      <c r="D131" s="1036" t="s">
        <v>115</v>
      </c>
      <c r="E131" s="1011" t="s">
        <v>1045</v>
      </c>
      <c r="F131" s="1037" t="s">
        <v>231</v>
      </c>
      <c r="G131" s="995" t="s">
        <v>1045</v>
      </c>
      <c r="H131" s="1038" t="s">
        <v>1046</v>
      </c>
      <c r="I131" s="26"/>
      <c r="J131" s="26"/>
      <c r="K131" s="26"/>
      <c r="L131" s="26" t="s">
        <v>1047</v>
      </c>
      <c r="M131" s="26" t="s">
        <v>1047</v>
      </c>
      <c r="N131" s="26" t="s">
        <v>1048</v>
      </c>
      <c r="O131" s="26" t="s">
        <v>1049</v>
      </c>
      <c r="P131" s="26" t="s">
        <v>1050</v>
      </c>
      <c r="Q131" s="26" t="s">
        <v>1049</v>
      </c>
      <c r="R131" s="26" t="s">
        <v>1051</v>
      </c>
      <c r="S131" s="26" t="s">
        <v>1052</v>
      </c>
      <c r="T131" s="26" t="s">
        <v>1053</v>
      </c>
      <c r="U131" s="26" t="s">
        <v>1054</v>
      </c>
      <c r="V131" s="26"/>
      <c r="W131" s="26"/>
      <c r="X131" s="26"/>
      <c r="Y131" s="26"/>
      <c r="Z131" s="26"/>
      <c r="AA131" s="1036"/>
      <c r="AB131" s="1036"/>
      <c r="AC131" s="1011"/>
      <c r="AD131" s="1011"/>
      <c r="AE131" t="s">
        <v>1043</v>
      </c>
    </row>
    <row r="132" spans="1:32" x14ac:dyDescent="0.25">
      <c r="A132" t="s">
        <v>1055</v>
      </c>
      <c r="C132" s="1021" t="s">
        <v>926</v>
      </c>
      <c r="D132" s="1039" t="s">
        <v>64</v>
      </c>
      <c r="E132" s="1021" t="s">
        <v>1056</v>
      </c>
      <c r="F132" s="113"/>
      <c r="G132" s="73" t="s">
        <v>1056</v>
      </c>
      <c r="H132" s="1040" t="s">
        <v>231</v>
      </c>
      <c r="I132" s="26"/>
      <c r="J132" s="26"/>
      <c r="K132" s="26"/>
      <c r="L132" s="26" t="s">
        <v>1057</v>
      </c>
      <c r="M132" s="26" t="s">
        <v>1057</v>
      </c>
      <c r="N132" s="26" t="s">
        <v>1058</v>
      </c>
      <c r="O132" s="26" t="s">
        <v>1059</v>
      </c>
      <c r="P132" s="26" t="s">
        <v>1060</v>
      </c>
      <c r="Q132" s="26" t="s">
        <v>1061</v>
      </c>
      <c r="R132" s="26" t="s">
        <v>1062</v>
      </c>
      <c r="S132" s="26" t="s">
        <v>1063</v>
      </c>
      <c r="T132" s="26" t="s">
        <v>1062</v>
      </c>
      <c r="U132" s="26" t="s">
        <v>1063</v>
      </c>
      <c r="V132" s="26"/>
      <c r="W132" s="26"/>
      <c r="X132" s="26"/>
      <c r="Y132" s="26"/>
      <c r="Z132" s="26"/>
      <c r="AA132" s="1042" t="s">
        <v>1083</v>
      </c>
      <c r="AB132" s="1042" t="s">
        <v>1084</v>
      </c>
      <c r="AC132" s="1039" t="s">
        <v>1085</v>
      </c>
      <c r="AD132" s="1039" t="s">
        <v>1086</v>
      </c>
      <c r="AE132" t="s">
        <v>1055</v>
      </c>
    </row>
    <row r="133" spans="1:32" x14ac:dyDescent="0.25">
      <c r="C133" s="1021"/>
      <c r="D133" s="1039"/>
      <c r="E133" s="1021"/>
      <c r="F133" s="113"/>
      <c r="G133" s="73" t="s">
        <v>1028</v>
      </c>
      <c r="H133" s="1041" t="s">
        <v>1064</v>
      </c>
      <c r="I133" s="26"/>
      <c r="J133" s="26"/>
      <c r="K133" s="26"/>
      <c r="L133" s="26" t="s">
        <v>1065</v>
      </c>
      <c r="M133" s="26" t="s">
        <v>1066</v>
      </c>
      <c r="N133" s="26" t="s">
        <v>64</v>
      </c>
      <c r="O133" s="26" t="s">
        <v>1067</v>
      </c>
      <c r="P133" s="26" t="s">
        <v>1067</v>
      </c>
      <c r="Q133" s="26" t="s">
        <v>64</v>
      </c>
      <c r="R133" s="26" t="s">
        <v>64</v>
      </c>
      <c r="S133" s="26" t="s">
        <v>64</v>
      </c>
      <c r="T133" s="26" t="s">
        <v>64</v>
      </c>
      <c r="U133" s="26" t="s">
        <v>64</v>
      </c>
      <c r="V133" s="26"/>
      <c r="W133" s="26" t="s">
        <v>1068</v>
      </c>
      <c r="X133" s="26" t="s">
        <v>1069</v>
      </c>
      <c r="Y133" s="26" t="s">
        <v>1070</v>
      </c>
      <c r="Z133" s="26" t="s">
        <v>1071</v>
      </c>
      <c r="AA133" s="1042" t="s">
        <v>211</v>
      </c>
      <c r="AB133" s="1042" t="s">
        <v>211</v>
      </c>
      <c r="AC133" s="1042" t="s">
        <v>269</v>
      </c>
      <c r="AD133" s="1039" t="s">
        <v>1087</v>
      </c>
    </row>
    <row r="134" spans="1:32" x14ac:dyDescent="0.25">
      <c r="C134" s="1021"/>
      <c r="D134" s="1042" t="s">
        <v>1072</v>
      </c>
      <c r="E134" s="1043" t="s">
        <v>1073</v>
      </c>
      <c r="F134" s="1044" t="s">
        <v>1074</v>
      </c>
      <c r="G134" s="1045" t="s">
        <v>1075</v>
      </c>
      <c r="H134" s="1045" t="s">
        <v>1076</v>
      </c>
      <c r="I134" s="1046" t="s">
        <v>878</v>
      </c>
      <c r="J134" s="1046" t="s">
        <v>878</v>
      </c>
      <c r="K134" s="1046" t="s">
        <v>880</v>
      </c>
      <c r="L134" s="1046">
        <v>0</v>
      </c>
      <c r="M134" s="1046">
        <v>0</v>
      </c>
      <c r="N134" s="1046">
        <v>1</v>
      </c>
      <c r="O134" s="1046">
        <v>-1</v>
      </c>
      <c r="P134" s="1046">
        <v>2</v>
      </c>
      <c r="Q134" s="1046">
        <v>-2</v>
      </c>
      <c r="R134" s="1046">
        <v>3</v>
      </c>
      <c r="S134" s="1046">
        <v>-3</v>
      </c>
      <c r="T134" s="1046">
        <v>4</v>
      </c>
      <c r="U134" s="1046">
        <v>-4</v>
      </c>
      <c r="V134" s="1046"/>
      <c r="W134" s="1046" t="s">
        <v>916</v>
      </c>
      <c r="X134" s="1046" t="s">
        <v>916</v>
      </c>
      <c r="Y134" s="1046" t="s">
        <v>916</v>
      </c>
      <c r="Z134" s="1046" t="s">
        <v>916</v>
      </c>
      <c r="AA134" s="1042" t="s">
        <v>1088</v>
      </c>
      <c r="AB134" s="1042" t="s">
        <v>1088</v>
      </c>
      <c r="AC134" s="1042" t="s">
        <v>210</v>
      </c>
      <c r="AD134" s="1042" t="s">
        <v>1089</v>
      </c>
    </row>
    <row r="135" spans="1:32" ht="15.75" thickBot="1" x14ac:dyDescent="0.3">
      <c r="C135" s="398"/>
      <c r="D135" s="398"/>
      <c r="E135" s="398"/>
      <c r="F135" s="155" t="s">
        <v>1077</v>
      </c>
      <c r="G135" s="398"/>
      <c r="H135" s="155" t="s">
        <v>1078</v>
      </c>
      <c r="I135" s="114" t="s">
        <v>1079</v>
      </c>
      <c r="J135" s="164" t="s">
        <v>1080</v>
      </c>
      <c r="K135" s="114" t="s">
        <v>1081</v>
      </c>
      <c r="L135" s="111" t="s">
        <v>1065</v>
      </c>
      <c r="M135" s="114" t="s">
        <v>1082</v>
      </c>
      <c r="N135" s="111" t="s">
        <v>1065</v>
      </c>
      <c r="O135" s="114" t="s">
        <v>1082</v>
      </c>
      <c r="P135" s="111" t="s">
        <v>1065</v>
      </c>
      <c r="Q135" s="114" t="s">
        <v>1082</v>
      </c>
      <c r="R135" s="111" t="s">
        <v>1065</v>
      </c>
      <c r="S135" s="114" t="s">
        <v>1082</v>
      </c>
      <c r="T135" s="111" t="s">
        <v>1065</v>
      </c>
      <c r="U135" s="114" t="s">
        <v>1082</v>
      </c>
      <c r="V135" s="114" t="s">
        <v>221</v>
      </c>
      <c r="W135" s="114" t="s">
        <v>921</v>
      </c>
      <c r="X135" s="114" t="s">
        <v>921</v>
      </c>
      <c r="Y135" s="114" t="s">
        <v>921</v>
      </c>
      <c r="Z135" s="114" t="s">
        <v>921</v>
      </c>
      <c r="AA135" s="1090" t="s">
        <v>1079</v>
      </c>
      <c r="AB135" s="1090" t="s">
        <v>1080</v>
      </c>
      <c r="AC135" s="1090" t="s">
        <v>211</v>
      </c>
      <c r="AD135" s="1090" t="s">
        <v>1090</v>
      </c>
    </row>
    <row r="136" spans="1:32" x14ac:dyDescent="0.25">
      <c r="A136" s="20" t="s">
        <v>937</v>
      </c>
      <c r="B136" s="11" t="s">
        <v>938</v>
      </c>
      <c r="C136" s="47"/>
      <c r="D136" s="497">
        <v>8.1428571428571423</v>
      </c>
      <c r="E136" s="1060">
        <v>8</v>
      </c>
      <c r="F136" s="670">
        <v>-0.14285714285714235</v>
      </c>
      <c r="G136" s="1061">
        <v>3</v>
      </c>
      <c r="H136" s="1062">
        <v>-0.42857142857142705</v>
      </c>
      <c r="I136" s="47">
        <v>3</v>
      </c>
      <c r="J136" s="47">
        <v>4</v>
      </c>
      <c r="K136" s="47">
        <f t="shared" si="41"/>
        <v>0.75</v>
      </c>
      <c r="L136" s="47"/>
      <c r="M136" s="47"/>
      <c r="N136" s="47">
        <v>3</v>
      </c>
      <c r="O136" s="47">
        <v>4</v>
      </c>
      <c r="P136" s="47"/>
      <c r="Q136" s="47"/>
      <c r="R136" s="47"/>
      <c r="S136" s="47"/>
      <c r="T136" s="47"/>
      <c r="U136" s="47"/>
      <c r="V136" s="47">
        <f t="shared" si="42"/>
        <v>7</v>
      </c>
      <c r="W136" s="1052" t="e">
        <f t="shared" si="43"/>
        <v>#DIV/0!</v>
      </c>
      <c r="X136" s="1053">
        <f t="shared" si="44"/>
        <v>0.42857142857142855</v>
      </c>
      <c r="Y136" s="1053" t="e">
        <f t="shared" si="45"/>
        <v>#DIV/0!</v>
      </c>
      <c r="Z136" s="1054" t="e">
        <f t="shared" si="46"/>
        <v>#DIV/0!</v>
      </c>
      <c r="AA136" s="47">
        <v>3</v>
      </c>
      <c r="AB136" s="47">
        <v>-4</v>
      </c>
      <c r="AC136" s="47">
        <v>-1</v>
      </c>
      <c r="AD136" s="47">
        <v>0.75</v>
      </c>
      <c r="AE136" s="20" t="s">
        <v>937</v>
      </c>
      <c r="AF136" s="11" t="s">
        <v>938</v>
      </c>
    </row>
    <row r="137" spans="1:32" x14ac:dyDescent="0.25">
      <c r="A137" s="18" t="s">
        <v>769</v>
      </c>
      <c r="B137" s="11" t="s">
        <v>771</v>
      </c>
      <c r="C137" s="45">
        <v>1</v>
      </c>
      <c r="D137" s="416">
        <v>7.3611000000000004</v>
      </c>
      <c r="E137" s="1077">
        <v>6.6666999999999996</v>
      </c>
      <c r="F137" s="1070">
        <f>+E137-D137</f>
        <v>-0.69440000000000079</v>
      </c>
      <c r="G137" s="1071">
        <v>4</v>
      </c>
      <c r="H137" s="1072">
        <f>+F137*G137</f>
        <v>-2.7776000000000032</v>
      </c>
      <c r="I137" s="45">
        <v>16</v>
      </c>
      <c r="J137" s="45">
        <v>39</v>
      </c>
      <c r="K137" s="45">
        <f t="shared" si="41"/>
        <v>0.41025641025641024</v>
      </c>
      <c r="L137" s="45">
        <v>6</v>
      </c>
      <c r="M137" s="45">
        <v>23</v>
      </c>
      <c r="N137" s="45">
        <v>7</v>
      </c>
      <c r="O137" s="45">
        <v>16</v>
      </c>
      <c r="P137" s="45">
        <v>3</v>
      </c>
      <c r="Q137" s="45"/>
      <c r="R137" s="45"/>
      <c r="S137" s="45"/>
      <c r="T137" s="45"/>
      <c r="U137" s="45"/>
      <c r="V137" s="45">
        <f t="shared" si="42"/>
        <v>55</v>
      </c>
      <c r="W137" s="1074">
        <f t="shared" si="43"/>
        <v>0.20689655172413793</v>
      </c>
      <c r="X137" s="1075">
        <f t="shared" si="44"/>
        <v>0.30434782608695654</v>
      </c>
      <c r="Y137" s="1075">
        <f t="shared" si="45"/>
        <v>1</v>
      </c>
      <c r="Z137" s="1076" t="e">
        <f t="shared" si="46"/>
        <v>#DIV/0!</v>
      </c>
      <c r="AA137" s="45">
        <v>13</v>
      </c>
      <c r="AB137" s="45">
        <v>-16</v>
      </c>
      <c r="AC137" s="45">
        <v>-3</v>
      </c>
      <c r="AD137" s="45">
        <v>0.8125</v>
      </c>
      <c r="AE137" s="18" t="s">
        <v>769</v>
      </c>
      <c r="AF137" s="11" t="s">
        <v>771</v>
      </c>
    </row>
    <row r="138" spans="1:32" x14ac:dyDescent="0.25">
      <c r="A138" s="14" t="s">
        <v>773</v>
      </c>
      <c r="B138" s="13" t="s">
        <v>774</v>
      </c>
      <c r="C138" s="47"/>
      <c r="D138" s="144">
        <v>7.5277777777777777</v>
      </c>
      <c r="E138" s="136">
        <v>7.7778</v>
      </c>
      <c r="F138" s="1064">
        <v>0.25002222222222237</v>
      </c>
      <c r="G138" s="1061">
        <v>3</v>
      </c>
      <c r="H138" s="1062">
        <v>0.7500666666666671</v>
      </c>
      <c r="I138" s="47">
        <v>7</v>
      </c>
      <c r="J138" s="47">
        <v>6</v>
      </c>
      <c r="K138" s="47">
        <f t="shared" si="41"/>
        <v>1.1666666666666667</v>
      </c>
      <c r="L138" s="47">
        <v>2</v>
      </c>
      <c r="M138" s="47">
        <v>4</v>
      </c>
      <c r="N138" s="47">
        <v>5</v>
      </c>
      <c r="O138" s="47">
        <v>2</v>
      </c>
      <c r="P138" s="47">
        <v>3</v>
      </c>
      <c r="Q138" s="47"/>
      <c r="R138" s="47"/>
      <c r="S138" s="47"/>
      <c r="T138" s="47"/>
      <c r="U138" s="47"/>
      <c r="V138" s="47">
        <f t="shared" si="42"/>
        <v>16</v>
      </c>
      <c r="W138" s="1052">
        <f t="shared" si="43"/>
        <v>0.33333333333333331</v>
      </c>
      <c r="X138" s="1053">
        <f t="shared" si="44"/>
        <v>0.7142857142857143</v>
      </c>
      <c r="Y138" s="1053">
        <f t="shared" si="45"/>
        <v>1</v>
      </c>
      <c r="Z138" s="1054" t="e">
        <f t="shared" si="46"/>
        <v>#DIV/0!</v>
      </c>
      <c r="AA138" s="47">
        <v>11</v>
      </c>
      <c r="AB138" s="47">
        <v>-2</v>
      </c>
      <c r="AC138" s="47">
        <v>9</v>
      </c>
      <c r="AD138" s="47">
        <v>5.5</v>
      </c>
      <c r="AE138" s="14" t="s">
        <v>773</v>
      </c>
      <c r="AF138" s="13" t="s">
        <v>774</v>
      </c>
    </row>
    <row r="139" spans="1:32" x14ac:dyDescent="0.25">
      <c r="A139" s="27" t="s">
        <v>773</v>
      </c>
      <c r="B139" s="13" t="s">
        <v>775</v>
      </c>
      <c r="C139" s="47"/>
      <c r="D139" s="144">
        <v>10</v>
      </c>
      <c r="E139" s="136">
        <v>10</v>
      </c>
      <c r="F139" s="1064">
        <v>0</v>
      </c>
      <c r="G139" s="1061">
        <v>1</v>
      </c>
      <c r="H139" s="1062">
        <v>0</v>
      </c>
      <c r="I139" s="47">
        <v>1</v>
      </c>
      <c r="J139" s="47">
        <v>12</v>
      </c>
      <c r="K139" s="47">
        <f t="shared" si="41"/>
        <v>8.3333333333333329E-2</v>
      </c>
      <c r="L139" s="47"/>
      <c r="M139" s="47">
        <v>12</v>
      </c>
      <c r="N139" s="47">
        <v>1</v>
      </c>
      <c r="O139" s="47"/>
      <c r="P139" s="47"/>
      <c r="Q139" s="47"/>
      <c r="R139" s="47"/>
      <c r="S139" s="47"/>
      <c r="T139" s="47"/>
      <c r="U139" s="47"/>
      <c r="V139" s="47">
        <f t="shared" si="42"/>
        <v>13</v>
      </c>
      <c r="W139" s="1052">
        <f t="shared" si="43"/>
        <v>0</v>
      </c>
      <c r="X139" s="1053">
        <f t="shared" si="44"/>
        <v>1</v>
      </c>
      <c r="Y139" s="1053" t="e">
        <f t="shared" si="45"/>
        <v>#DIV/0!</v>
      </c>
      <c r="Z139" s="1054" t="e">
        <f t="shared" si="46"/>
        <v>#DIV/0!</v>
      </c>
      <c r="AA139" s="47">
        <v>1</v>
      </c>
      <c r="AB139" s="47">
        <v>0</v>
      </c>
      <c r="AC139" s="47">
        <v>1</v>
      </c>
      <c r="AD139" s="47" t="e">
        <v>#DIV/0!</v>
      </c>
      <c r="AE139" s="27" t="s">
        <v>773</v>
      </c>
      <c r="AF139" s="13" t="s">
        <v>775</v>
      </c>
    </row>
    <row r="140" spans="1:32" x14ac:dyDescent="0.25">
      <c r="A140" s="19" t="s">
        <v>40</v>
      </c>
      <c r="B140" s="13" t="s">
        <v>776</v>
      </c>
      <c r="C140" s="47"/>
      <c r="D140" s="144">
        <v>6.1111000000000004</v>
      </c>
      <c r="E140" s="136">
        <v>6.1111000000000004</v>
      </c>
      <c r="F140" s="1064">
        <v>0</v>
      </c>
      <c r="G140" s="1061">
        <v>5</v>
      </c>
      <c r="H140" s="1062">
        <v>0</v>
      </c>
      <c r="I140" s="47">
        <v>6</v>
      </c>
      <c r="J140" s="47">
        <v>3</v>
      </c>
      <c r="K140" s="47">
        <f t="shared" si="41"/>
        <v>2</v>
      </c>
      <c r="L140" s="47">
        <v>5</v>
      </c>
      <c r="M140" s="47">
        <v>1</v>
      </c>
      <c r="N140" s="47"/>
      <c r="O140" s="47">
        <v>1</v>
      </c>
      <c r="P140" s="47">
        <v>1</v>
      </c>
      <c r="Q140" s="47">
        <v>1</v>
      </c>
      <c r="R140" s="47"/>
      <c r="S140" s="47"/>
      <c r="T140" s="47"/>
      <c r="U140" s="47"/>
      <c r="V140" s="47">
        <f t="shared" si="42"/>
        <v>9</v>
      </c>
      <c r="W140" s="1052">
        <f t="shared" si="43"/>
        <v>0.83333333333333337</v>
      </c>
      <c r="X140" s="1053">
        <f t="shared" si="44"/>
        <v>0</v>
      </c>
      <c r="Y140" s="1053">
        <f t="shared" si="45"/>
        <v>0.5</v>
      </c>
      <c r="Z140" s="1054" t="e">
        <f t="shared" si="46"/>
        <v>#DIV/0!</v>
      </c>
      <c r="AA140" s="47">
        <v>2</v>
      </c>
      <c r="AB140" s="47">
        <v>-3</v>
      </c>
      <c r="AC140" s="47">
        <v>-1</v>
      </c>
      <c r="AD140" s="47">
        <v>0.66666666666666663</v>
      </c>
      <c r="AE140" s="19" t="s">
        <v>40</v>
      </c>
      <c r="AF140" s="13" t="s">
        <v>776</v>
      </c>
    </row>
    <row r="141" spans="1:32" x14ac:dyDescent="0.25">
      <c r="A141" s="17" t="s">
        <v>777</v>
      </c>
      <c r="B141" s="13" t="s">
        <v>778</v>
      </c>
      <c r="C141" s="47"/>
      <c r="D141" s="144">
        <v>6.166611111111111</v>
      </c>
      <c r="E141" s="422">
        <v>6.2222</v>
      </c>
      <c r="F141" s="1064">
        <v>5.558888888888891E-2</v>
      </c>
      <c r="G141" s="1061">
        <v>5</v>
      </c>
      <c r="H141" s="1062">
        <v>0.27794444444444455</v>
      </c>
      <c r="I141" s="47">
        <v>55</v>
      </c>
      <c r="J141" s="47">
        <v>28</v>
      </c>
      <c r="K141" s="47">
        <f t="shared" si="41"/>
        <v>1.9642857142857142</v>
      </c>
      <c r="L141" s="47">
        <v>29</v>
      </c>
      <c r="M141" s="47">
        <v>11</v>
      </c>
      <c r="N141" s="47">
        <v>18</v>
      </c>
      <c r="O141" s="47">
        <v>8</v>
      </c>
      <c r="P141" s="47">
        <v>8</v>
      </c>
      <c r="Q141" s="47">
        <v>8</v>
      </c>
      <c r="R141" s="47"/>
      <c r="S141" s="47">
        <v>2</v>
      </c>
      <c r="T141" s="47"/>
      <c r="U141" s="47"/>
      <c r="V141" s="47">
        <f t="shared" si="42"/>
        <v>84</v>
      </c>
      <c r="W141" s="1052">
        <f t="shared" si="43"/>
        <v>0.72499999999999998</v>
      </c>
      <c r="X141" s="1053">
        <f t="shared" si="44"/>
        <v>0.69230769230769229</v>
      </c>
      <c r="Y141" s="1053">
        <f t="shared" si="45"/>
        <v>0.5</v>
      </c>
      <c r="Z141" s="1054">
        <f t="shared" si="46"/>
        <v>0</v>
      </c>
      <c r="AA141" s="47">
        <v>34</v>
      </c>
      <c r="AB141" s="47">
        <v>-30</v>
      </c>
      <c r="AC141" s="47">
        <v>4</v>
      </c>
      <c r="AD141" s="47">
        <v>1.1333333333333333</v>
      </c>
      <c r="AE141" s="17" t="s">
        <v>777</v>
      </c>
      <c r="AF141" s="13" t="s">
        <v>778</v>
      </c>
    </row>
    <row r="142" spans="1:32" x14ac:dyDescent="0.25">
      <c r="A142" s="21" t="s">
        <v>779</v>
      </c>
      <c r="B142" s="11" t="s">
        <v>780</v>
      </c>
      <c r="C142" s="47"/>
      <c r="D142" s="144">
        <v>6</v>
      </c>
      <c r="E142" s="136">
        <v>7.2222</v>
      </c>
      <c r="F142" s="1064">
        <v>1.2222</v>
      </c>
      <c r="G142" s="1061">
        <v>4</v>
      </c>
      <c r="H142" s="1062">
        <v>4.8887999999999998</v>
      </c>
      <c r="I142" s="47">
        <v>3</v>
      </c>
      <c r="J142" s="47">
        <v>7</v>
      </c>
      <c r="K142" s="47">
        <f t="shared" si="41"/>
        <v>0.42857142857142855</v>
      </c>
      <c r="L142" s="47"/>
      <c r="M142" s="47">
        <v>3</v>
      </c>
      <c r="N142" s="47">
        <v>3</v>
      </c>
      <c r="O142" s="47">
        <v>4</v>
      </c>
      <c r="P142" s="47"/>
      <c r="Q142" s="47"/>
      <c r="R142" s="47"/>
      <c r="S142" s="47"/>
      <c r="T142" s="47"/>
      <c r="U142" s="47"/>
      <c r="V142" s="47">
        <f t="shared" si="42"/>
        <v>10</v>
      </c>
      <c r="W142" s="1052">
        <f t="shared" si="43"/>
        <v>0</v>
      </c>
      <c r="X142" s="1053">
        <f t="shared" si="44"/>
        <v>0.42857142857142855</v>
      </c>
      <c r="Y142" s="1053" t="e">
        <f t="shared" si="45"/>
        <v>#DIV/0!</v>
      </c>
      <c r="Z142" s="1054" t="e">
        <f t="shared" si="46"/>
        <v>#DIV/0!</v>
      </c>
      <c r="AA142" s="47">
        <v>3</v>
      </c>
      <c r="AB142" s="47">
        <v>-4</v>
      </c>
      <c r="AC142" s="47">
        <v>-1</v>
      </c>
      <c r="AD142" s="47">
        <v>0.75</v>
      </c>
      <c r="AE142" s="21" t="s">
        <v>779</v>
      </c>
      <c r="AF142" s="11" t="s">
        <v>780</v>
      </c>
    </row>
    <row r="143" spans="1:32" x14ac:dyDescent="0.25">
      <c r="A143" s="10" t="s">
        <v>781</v>
      </c>
      <c r="B143" s="11" t="s">
        <v>782</v>
      </c>
      <c r="C143" s="47"/>
      <c r="D143" s="144">
        <v>6.7579365079365079</v>
      </c>
      <c r="E143" s="136">
        <v>6.2857000000000003</v>
      </c>
      <c r="F143" s="1064">
        <v>-0.47223650793650762</v>
      </c>
      <c r="G143" s="1061">
        <v>5</v>
      </c>
      <c r="H143" s="1062">
        <v>-2.3611825396825381</v>
      </c>
      <c r="I143" s="47">
        <v>15</v>
      </c>
      <c r="J143" s="47">
        <v>9</v>
      </c>
      <c r="K143" s="47">
        <f t="shared" si="41"/>
        <v>1.6666666666666667</v>
      </c>
      <c r="L143" s="47">
        <v>6</v>
      </c>
      <c r="M143" s="47">
        <v>2</v>
      </c>
      <c r="N143" s="47">
        <v>6</v>
      </c>
      <c r="O143" s="47">
        <v>3</v>
      </c>
      <c r="P143" s="47">
        <v>3</v>
      </c>
      <c r="Q143" s="47">
        <v>4</v>
      </c>
      <c r="R143" s="47"/>
      <c r="S143" s="47"/>
      <c r="T143" s="47"/>
      <c r="U143" s="47"/>
      <c r="V143" s="47">
        <f t="shared" si="42"/>
        <v>24</v>
      </c>
      <c r="W143" s="1052">
        <f t="shared" si="43"/>
        <v>0.75</v>
      </c>
      <c r="X143" s="1053">
        <f t="shared" si="44"/>
        <v>0.66666666666666663</v>
      </c>
      <c r="Y143" s="1053">
        <f t="shared" si="45"/>
        <v>0.42857142857142855</v>
      </c>
      <c r="Z143" s="1054" t="e">
        <f t="shared" si="46"/>
        <v>#DIV/0!</v>
      </c>
      <c r="AA143" s="47">
        <v>12</v>
      </c>
      <c r="AB143" s="47">
        <v>-11</v>
      </c>
      <c r="AC143" s="47">
        <v>1</v>
      </c>
      <c r="AD143" s="47">
        <v>1.0909090909090908</v>
      </c>
      <c r="AE143" s="10" t="s">
        <v>781</v>
      </c>
      <c r="AF143" s="11" t="s">
        <v>782</v>
      </c>
    </row>
    <row r="144" spans="1:32" x14ac:dyDescent="0.25">
      <c r="A144" s="14" t="s">
        <v>784</v>
      </c>
      <c r="B144" s="11" t="s">
        <v>785</v>
      </c>
      <c r="C144" s="47"/>
      <c r="D144" s="497">
        <v>9.75</v>
      </c>
      <c r="E144" s="1060">
        <v>10</v>
      </c>
      <c r="F144" s="670">
        <v>0.25</v>
      </c>
      <c r="G144" s="1061"/>
      <c r="H144" s="1062">
        <v>0</v>
      </c>
      <c r="I144" s="47">
        <v>2</v>
      </c>
      <c r="J144" s="47">
        <v>6</v>
      </c>
      <c r="K144" s="47">
        <f t="shared" si="41"/>
        <v>0.33333333333333331</v>
      </c>
      <c r="L144" s="47"/>
      <c r="M144" s="47">
        <v>5</v>
      </c>
      <c r="N144" s="47">
        <v>1</v>
      </c>
      <c r="O144" s="47">
        <v>1</v>
      </c>
      <c r="P144" s="47">
        <v>1</v>
      </c>
      <c r="Q144" s="47"/>
      <c r="R144" s="47"/>
      <c r="S144" s="47"/>
      <c r="T144" s="47"/>
      <c r="U144" s="47"/>
      <c r="V144" s="47">
        <f t="shared" si="42"/>
        <v>8</v>
      </c>
      <c r="W144" s="1052"/>
      <c r="X144" s="1053">
        <f t="shared" si="44"/>
        <v>0.5</v>
      </c>
      <c r="Y144" s="1053"/>
      <c r="Z144" s="1054"/>
      <c r="AA144" s="47">
        <v>3</v>
      </c>
      <c r="AB144" s="47">
        <v>-1</v>
      </c>
      <c r="AC144" s="47">
        <v>2</v>
      </c>
      <c r="AD144" s="47">
        <v>3</v>
      </c>
      <c r="AE144" s="14" t="s">
        <v>784</v>
      </c>
      <c r="AF144" s="11" t="s">
        <v>785</v>
      </c>
    </row>
    <row r="145" spans="1:32" x14ac:dyDescent="0.25">
      <c r="A145" s="20" t="s">
        <v>784</v>
      </c>
      <c r="B145" s="13" t="s">
        <v>786</v>
      </c>
      <c r="C145" s="45">
        <v>1</v>
      </c>
      <c r="D145" s="416">
        <v>6.3333000000000004</v>
      </c>
      <c r="E145" s="1077">
        <v>6.3333000000000004</v>
      </c>
      <c r="F145" s="1070">
        <f>+E145-D145</f>
        <v>0</v>
      </c>
      <c r="G145" s="1071">
        <v>5</v>
      </c>
      <c r="H145" s="1072">
        <f>+F145*G145</f>
        <v>0</v>
      </c>
      <c r="I145" s="45">
        <v>4</v>
      </c>
      <c r="J145" s="45">
        <v>3</v>
      </c>
      <c r="K145" s="45">
        <f t="shared" si="41"/>
        <v>1.3333333333333333</v>
      </c>
      <c r="L145" s="45">
        <v>1</v>
      </c>
      <c r="M145" s="45"/>
      <c r="N145" s="45">
        <v>3</v>
      </c>
      <c r="O145" s="45">
        <v>3</v>
      </c>
      <c r="P145" s="45"/>
      <c r="Q145" s="45"/>
      <c r="R145" s="45"/>
      <c r="S145" s="45"/>
      <c r="T145" s="45"/>
      <c r="U145" s="45"/>
      <c r="V145" s="45">
        <f t="shared" si="42"/>
        <v>7</v>
      </c>
      <c r="W145" s="1074">
        <f t="shared" ref="W145:W162" si="47">+L145/(M145+L145)</f>
        <v>1</v>
      </c>
      <c r="X145" s="1075">
        <f t="shared" si="44"/>
        <v>0.5</v>
      </c>
      <c r="Y145" s="1075" t="e">
        <f t="shared" ref="Y145:Y162" si="48">+P145/(Q145+P145)</f>
        <v>#DIV/0!</v>
      </c>
      <c r="Z145" s="1076" t="e">
        <f t="shared" ref="Z145:Z162" si="49">+R145/(S145+R145)</f>
        <v>#DIV/0!</v>
      </c>
      <c r="AA145" s="45">
        <v>3</v>
      </c>
      <c r="AB145" s="45">
        <v>-3</v>
      </c>
      <c r="AC145" s="45">
        <v>0</v>
      </c>
      <c r="AD145" s="45">
        <v>1</v>
      </c>
      <c r="AE145" s="20" t="s">
        <v>784</v>
      </c>
      <c r="AF145" s="13" t="s">
        <v>786</v>
      </c>
    </row>
    <row r="146" spans="1:32" x14ac:dyDescent="0.25">
      <c r="A146" s="30" t="s">
        <v>788</v>
      </c>
      <c r="B146" s="13" t="s">
        <v>789</v>
      </c>
      <c r="C146" s="47"/>
      <c r="D146" s="144">
        <v>5.05</v>
      </c>
      <c r="E146" s="136">
        <v>5.8</v>
      </c>
      <c r="F146" s="1064">
        <v>0.75</v>
      </c>
      <c r="G146" s="1061">
        <v>5</v>
      </c>
      <c r="H146" s="1062">
        <v>3.75</v>
      </c>
      <c r="I146" s="47">
        <v>9</v>
      </c>
      <c r="J146" s="47">
        <v>5</v>
      </c>
      <c r="K146" s="47">
        <f t="shared" si="41"/>
        <v>1.8</v>
      </c>
      <c r="L146" s="47"/>
      <c r="M146" s="47">
        <v>5</v>
      </c>
      <c r="N146" s="47">
        <v>2</v>
      </c>
      <c r="O146" s="47"/>
      <c r="P146" s="47">
        <v>5</v>
      </c>
      <c r="Q146" s="47"/>
      <c r="R146" s="47">
        <v>2</v>
      </c>
      <c r="S146" s="47"/>
      <c r="T146" s="47"/>
      <c r="U146" s="47"/>
      <c r="V146" s="47">
        <f t="shared" si="42"/>
        <v>14</v>
      </c>
      <c r="W146" s="1052">
        <f t="shared" si="47"/>
        <v>0</v>
      </c>
      <c r="X146" s="1053">
        <f t="shared" si="44"/>
        <v>1</v>
      </c>
      <c r="Y146" s="1053">
        <f t="shared" si="48"/>
        <v>1</v>
      </c>
      <c r="Z146" s="1054">
        <f t="shared" si="49"/>
        <v>1</v>
      </c>
      <c r="AA146" s="47">
        <v>18</v>
      </c>
      <c r="AB146" s="47">
        <v>0</v>
      </c>
      <c r="AC146" s="47">
        <v>18</v>
      </c>
      <c r="AD146" s="47" t="e">
        <v>#DIV/0!</v>
      </c>
      <c r="AE146" s="30" t="s">
        <v>788</v>
      </c>
      <c r="AF146" s="13" t="s">
        <v>789</v>
      </c>
    </row>
    <row r="147" spans="1:32" x14ac:dyDescent="0.25">
      <c r="A147" s="20" t="s">
        <v>790</v>
      </c>
      <c r="B147" s="13" t="s">
        <v>791</v>
      </c>
      <c r="C147" s="47"/>
      <c r="D147" s="659">
        <v>6.7142857142857144</v>
      </c>
      <c r="E147" s="1060">
        <v>6</v>
      </c>
      <c r="F147" s="670">
        <v>-0.71428571428571441</v>
      </c>
      <c r="G147" s="1061">
        <v>5</v>
      </c>
      <c r="H147" s="1062">
        <v>-3.5714285714285721</v>
      </c>
      <c r="I147" s="47">
        <v>3</v>
      </c>
      <c r="J147" s="47">
        <v>4</v>
      </c>
      <c r="K147" s="47">
        <f t="shared" si="41"/>
        <v>0.75</v>
      </c>
      <c r="L147" s="47">
        <v>1</v>
      </c>
      <c r="M147" s="47"/>
      <c r="N147" s="47">
        <v>2</v>
      </c>
      <c r="O147" s="47">
        <v>2</v>
      </c>
      <c r="P147" s="47"/>
      <c r="Q147" s="47">
        <v>1</v>
      </c>
      <c r="R147" s="47"/>
      <c r="S147" s="47">
        <v>1</v>
      </c>
      <c r="T147" s="47"/>
      <c r="U147" s="47"/>
      <c r="V147" s="47">
        <f t="shared" si="42"/>
        <v>7</v>
      </c>
      <c r="W147" s="1052">
        <f t="shared" si="47"/>
        <v>1</v>
      </c>
      <c r="X147" s="1053">
        <f t="shared" si="44"/>
        <v>0.5</v>
      </c>
      <c r="Y147" s="1053">
        <f t="shared" si="48"/>
        <v>0</v>
      </c>
      <c r="Z147" s="1054">
        <f t="shared" si="49"/>
        <v>0</v>
      </c>
      <c r="AA147" s="47">
        <v>2</v>
      </c>
      <c r="AB147" s="47">
        <v>-7</v>
      </c>
      <c r="AC147" s="47">
        <v>-5</v>
      </c>
      <c r="AD147" s="47">
        <v>0.2857142857142857</v>
      </c>
      <c r="AE147" s="20" t="s">
        <v>790</v>
      </c>
      <c r="AF147" s="13" t="s">
        <v>791</v>
      </c>
    </row>
    <row r="148" spans="1:32" x14ac:dyDescent="0.25">
      <c r="A148" s="14" t="s">
        <v>792</v>
      </c>
      <c r="B148" s="11" t="s">
        <v>793</v>
      </c>
      <c r="C148" s="47"/>
      <c r="D148" s="659">
        <v>9.1428571428571423</v>
      </c>
      <c r="E148" s="1060">
        <v>9</v>
      </c>
      <c r="F148" s="670">
        <v>-0.14285714285714235</v>
      </c>
      <c r="G148" s="1061">
        <v>2</v>
      </c>
      <c r="H148" s="1062">
        <v>-0.2857142857142847</v>
      </c>
      <c r="I148" s="47">
        <v>4</v>
      </c>
      <c r="J148" s="47">
        <v>3</v>
      </c>
      <c r="K148" s="47">
        <f t="shared" si="41"/>
        <v>1.3333333333333333</v>
      </c>
      <c r="L148" s="47">
        <v>2</v>
      </c>
      <c r="M148" s="47"/>
      <c r="N148" s="47">
        <v>1</v>
      </c>
      <c r="O148" s="47">
        <v>2</v>
      </c>
      <c r="P148" s="47">
        <v>1</v>
      </c>
      <c r="Q148" s="47">
        <v>1</v>
      </c>
      <c r="R148" s="47"/>
      <c r="S148" s="47"/>
      <c r="T148" s="47"/>
      <c r="U148" s="47"/>
      <c r="V148" s="47">
        <f t="shared" si="42"/>
        <v>7</v>
      </c>
      <c r="W148" s="1052">
        <f t="shared" si="47"/>
        <v>1</v>
      </c>
      <c r="X148" s="1053">
        <f t="shared" si="44"/>
        <v>0.33333333333333331</v>
      </c>
      <c r="Y148" s="1053">
        <f t="shared" si="48"/>
        <v>0.5</v>
      </c>
      <c r="Z148" s="1054" t="e">
        <f t="shared" si="49"/>
        <v>#DIV/0!</v>
      </c>
      <c r="AA148" s="47">
        <v>3</v>
      </c>
      <c r="AB148" s="47">
        <v>-4</v>
      </c>
      <c r="AC148" s="47">
        <v>-1</v>
      </c>
      <c r="AD148" s="47">
        <v>0.75</v>
      </c>
      <c r="AE148" s="14" t="s">
        <v>792</v>
      </c>
      <c r="AF148" s="11" t="s">
        <v>793</v>
      </c>
    </row>
    <row r="149" spans="1:32" x14ac:dyDescent="0.25">
      <c r="A149" s="789" t="s">
        <v>41</v>
      </c>
      <c r="B149" s="13" t="s">
        <v>42</v>
      </c>
      <c r="C149" s="47"/>
      <c r="D149" s="156">
        <v>8.4722000000000008</v>
      </c>
      <c r="E149" s="136">
        <v>8.1111000000000004</v>
      </c>
      <c r="F149" s="1064">
        <v>-0.36110000000000042</v>
      </c>
      <c r="G149" s="1061">
        <v>3</v>
      </c>
      <c r="H149" s="1062">
        <v>-1.0833000000000013</v>
      </c>
      <c r="I149" s="47">
        <v>10</v>
      </c>
      <c r="J149" s="47">
        <v>6</v>
      </c>
      <c r="K149" s="47">
        <f t="shared" si="41"/>
        <v>1.6666666666666667</v>
      </c>
      <c r="L149" s="47">
        <v>9</v>
      </c>
      <c r="M149" s="47">
        <v>3</v>
      </c>
      <c r="N149" s="47">
        <v>1</v>
      </c>
      <c r="O149" s="47">
        <v>3</v>
      </c>
      <c r="P149" s="47"/>
      <c r="Q149" s="47"/>
      <c r="R149" s="47"/>
      <c r="S149" s="47"/>
      <c r="T149" s="47"/>
      <c r="U149" s="47"/>
      <c r="V149" s="47">
        <f t="shared" si="42"/>
        <v>16</v>
      </c>
      <c r="W149" s="1052">
        <f t="shared" si="47"/>
        <v>0.75</v>
      </c>
      <c r="X149" s="1053">
        <f t="shared" si="44"/>
        <v>0.25</v>
      </c>
      <c r="Y149" s="1053" t="e">
        <f t="shared" si="48"/>
        <v>#DIV/0!</v>
      </c>
      <c r="Z149" s="1054" t="e">
        <f t="shared" si="49"/>
        <v>#DIV/0!</v>
      </c>
      <c r="AA149" s="47">
        <v>1</v>
      </c>
      <c r="AB149" s="47">
        <v>-3</v>
      </c>
      <c r="AC149" s="47">
        <v>-2</v>
      </c>
      <c r="AD149" s="47">
        <v>0.33333333333333331</v>
      </c>
      <c r="AE149" s="789" t="s">
        <v>41</v>
      </c>
      <c r="AF149" s="13" t="s">
        <v>42</v>
      </c>
    </row>
    <row r="150" spans="1:32" x14ac:dyDescent="0.25">
      <c r="A150" s="789" t="s">
        <v>41</v>
      </c>
      <c r="B150" s="13" t="s">
        <v>939</v>
      </c>
      <c r="C150" s="47"/>
      <c r="D150" s="659">
        <v>10.5</v>
      </c>
      <c r="E150" s="1060">
        <v>10</v>
      </c>
      <c r="F150" s="670">
        <v>-0.5</v>
      </c>
      <c r="G150" s="1061">
        <v>1</v>
      </c>
      <c r="H150" s="1062">
        <v>-0.5</v>
      </c>
      <c r="I150" s="47"/>
      <c r="J150" s="47">
        <v>2</v>
      </c>
      <c r="K150" s="47">
        <f t="shared" si="41"/>
        <v>0</v>
      </c>
      <c r="L150" s="47"/>
      <c r="M150" s="47">
        <v>1</v>
      </c>
      <c r="N150" s="47"/>
      <c r="O150" s="47">
        <v>1</v>
      </c>
      <c r="P150" s="47"/>
      <c r="Q150" s="47"/>
      <c r="R150" s="47"/>
      <c r="S150" s="47"/>
      <c r="T150" s="47"/>
      <c r="U150" s="47"/>
      <c r="V150" s="47">
        <f t="shared" si="42"/>
        <v>2</v>
      </c>
      <c r="W150" s="1052">
        <f t="shared" si="47"/>
        <v>0</v>
      </c>
      <c r="X150" s="1053">
        <f t="shared" si="44"/>
        <v>0</v>
      </c>
      <c r="Y150" s="1053" t="e">
        <f t="shared" si="48"/>
        <v>#DIV/0!</v>
      </c>
      <c r="Z150" s="1054" t="e">
        <f t="shared" si="49"/>
        <v>#DIV/0!</v>
      </c>
      <c r="AA150" s="47">
        <v>0</v>
      </c>
      <c r="AB150" s="47">
        <v>-1</v>
      </c>
      <c r="AC150" s="47">
        <v>-1</v>
      </c>
      <c r="AD150" s="47">
        <v>0</v>
      </c>
      <c r="AE150" s="789" t="s">
        <v>41</v>
      </c>
      <c r="AF150" s="13" t="s">
        <v>939</v>
      </c>
    </row>
    <row r="151" spans="1:32" x14ac:dyDescent="0.25">
      <c r="A151" s="7" t="s">
        <v>597</v>
      </c>
      <c r="B151" s="11" t="s">
        <v>797</v>
      </c>
      <c r="C151" s="47"/>
      <c r="D151" s="229">
        <v>9.7777777777777786</v>
      </c>
      <c r="E151" s="136">
        <v>7</v>
      </c>
      <c r="F151" s="1064">
        <v>-2.7777777777777786</v>
      </c>
      <c r="G151" s="1061">
        <v>4</v>
      </c>
      <c r="H151" s="1062">
        <v>-11.111111111111114</v>
      </c>
      <c r="I151" s="47">
        <v>4</v>
      </c>
      <c r="J151" s="47">
        <v>14</v>
      </c>
      <c r="K151" s="47">
        <f t="shared" si="41"/>
        <v>0.2857142857142857</v>
      </c>
      <c r="L151" s="47"/>
      <c r="M151" s="47">
        <v>4</v>
      </c>
      <c r="N151" s="47">
        <v>3</v>
      </c>
      <c r="O151" s="47">
        <v>7</v>
      </c>
      <c r="P151" s="47">
        <v>1</v>
      </c>
      <c r="Q151" s="47">
        <v>3</v>
      </c>
      <c r="R151" s="47"/>
      <c r="S151" s="47"/>
      <c r="T151" s="47"/>
      <c r="U151" s="47"/>
      <c r="V151" s="47">
        <f t="shared" si="42"/>
        <v>18</v>
      </c>
      <c r="W151" s="1052">
        <f t="shared" si="47"/>
        <v>0</v>
      </c>
      <c r="X151" s="1053">
        <f t="shared" si="44"/>
        <v>0.3</v>
      </c>
      <c r="Y151" s="1053">
        <f t="shared" si="48"/>
        <v>0.25</v>
      </c>
      <c r="Z151" s="1054" t="e">
        <f t="shared" si="49"/>
        <v>#DIV/0!</v>
      </c>
      <c r="AA151" s="47">
        <v>5</v>
      </c>
      <c r="AB151" s="47">
        <v>-13</v>
      </c>
      <c r="AC151" s="47">
        <v>-8</v>
      </c>
      <c r="AD151" s="47">
        <v>0.38461538461538464</v>
      </c>
      <c r="AE151" s="7" t="s">
        <v>597</v>
      </c>
      <c r="AF151" s="11" t="s">
        <v>797</v>
      </c>
    </row>
    <row r="152" spans="1:32" x14ac:dyDescent="0.25">
      <c r="A152" s="17" t="s">
        <v>390</v>
      </c>
      <c r="B152" s="11" t="s">
        <v>798</v>
      </c>
      <c r="C152" s="47"/>
      <c r="D152" s="659">
        <v>7.5714285714285712</v>
      </c>
      <c r="E152" s="1060">
        <v>7</v>
      </c>
      <c r="F152" s="670">
        <v>-0.57142857142857117</v>
      </c>
      <c r="G152" s="1061">
        <v>4</v>
      </c>
      <c r="H152" s="1062">
        <v>-2.2857142857142847</v>
      </c>
      <c r="I152" s="273">
        <v>3</v>
      </c>
      <c r="J152" s="47">
        <v>4</v>
      </c>
      <c r="K152" s="47">
        <f t="shared" si="41"/>
        <v>0.75</v>
      </c>
      <c r="L152" s="47">
        <v>1</v>
      </c>
      <c r="M152" s="47"/>
      <c r="N152" s="47">
        <v>2</v>
      </c>
      <c r="O152" s="47">
        <v>2</v>
      </c>
      <c r="P152" s="47"/>
      <c r="Q152" s="47"/>
      <c r="R152" s="47"/>
      <c r="S152" s="47"/>
      <c r="T152" s="47"/>
      <c r="U152" s="47"/>
      <c r="V152" s="47">
        <f t="shared" si="42"/>
        <v>5</v>
      </c>
      <c r="W152" s="1052">
        <f t="shared" si="47"/>
        <v>1</v>
      </c>
      <c r="X152" s="1053">
        <f t="shared" si="44"/>
        <v>0.5</v>
      </c>
      <c r="Y152" s="1053" t="e">
        <f t="shared" si="48"/>
        <v>#DIV/0!</v>
      </c>
      <c r="Z152" s="1054" t="e">
        <f t="shared" si="49"/>
        <v>#DIV/0!</v>
      </c>
      <c r="AA152" s="47">
        <v>2</v>
      </c>
      <c r="AB152" s="47">
        <v>-2</v>
      </c>
      <c r="AC152" s="47">
        <v>0</v>
      </c>
      <c r="AD152" s="47">
        <v>1</v>
      </c>
      <c r="AE152" s="17" t="s">
        <v>390</v>
      </c>
      <c r="AF152" s="11" t="s">
        <v>798</v>
      </c>
    </row>
    <row r="153" spans="1:32" x14ac:dyDescent="0.25">
      <c r="A153" s="20" t="s">
        <v>390</v>
      </c>
      <c r="B153" s="11" t="s">
        <v>799</v>
      </c>
      <c r="C153" s="47"/>
      <c r="D153" s="136">
        <v>8.125</v>
      </c>
      <c r="E153" s="136">
        <v>8.125</v>
      </c>
      <c r="F153" s="1064">
        <v>0</v>
      </c>
      <c r="G153" s="1061">
        <v>3</v>
      </c>
      <c r="H153" s="1062">
        <v>0</v>
      </c>
      <c r="I153" s="273">
        <v>1</v>
      </c>
      <c r="J153" s="47">
        <v>7</v>
      </c>
      <c r="K153" s="47">
        <f t="shared" si="41"/>
        <v>0.14285714285714285</v>
      </c>
      <c r="L153" s="47">
        <v>1</v>
      </c>
      <c r="M153" s="47">
        <v>5</v>
      </c>
      <c r="N153" s="47"/>
      <c r="O153" s="47">
        <v>1</v>
      </c>
      <c r="P153" s="47"/>
      <c r="Q153" s="47"/>
      <c r="R153" s="47"/>
      <c r="S153" s="47"/>
      <c r="T153" s="47"/>
      <c r="U153" s="47"/>
      <c r="V153" s="47">
        <f t="shared" si="42"/>
        <v>7</v>
      </c>
      <c r="W153" s="1052">
        <f t="shared" si="47"/>
        <v>0.16666666666666666</v>
      </c>
      <c r="X153" s="1053">
        <f t="shared" si="44"/>
        <v>0</v>
      </c>
      <c r="Y153" s="1053" t="e">
        <f t="shared" si="48"/>
        <v>#DIV/0!</v>
      </c>
      <c r="Z153" s="1054" t="e">
        <f t="shared" si="49"/>
        <v>#DIV/0!</v>
      </c>
      <c r="AA153" s="47">
        <v>0</v>
      </c>
      <c r="AB153" s="47">
        <v>-1</v>
      </c>
      <c r="AC153" s="47">
        <v>-1</v>
      </c>
      <c r="AD153" s="47">
        <v>0</v>
      </c>
      <c r="AE153" s="20" t="s">
        <v>390</v>
      </c>
      <c r="AF153" s="11" t="s">
        <v>799</v>
      </c>
    </row>
    <row r="154" spans="1:32" x14ac:dyDescent="0.25">
      <c r="A154" s="20" t="s">
        <v>390</v>
      </c>
      <c r="B154" s="13" t="s">
        <v>20</v>
      </c>
      <c r="C154" s="47"/>
      <c r="D154" s="156">
        <v>8.3333333333333339</v>
      </c>
      <c r="E154" s="136">
        <v>8.8888999999999996</v>
      </c>
      <c r="F154" s="1064">
        <v>0.55556666666666565</v>
      </c>
      <c r="G154" s="1061">
        <v>2</v>
      </c>
      <c r="H154" s="1062">
        <v>1.1111333333333313</v>
      </c>
      <c r="I154" s="273">
        <v>24</v>
      </c>
      <c r="J154" s="47">
        <v>21</v>
      </c>
      <c r="K154" s="47">
        <f t="shared" si="41"/>
        <v>1.1428571428571428</v>
      </c>
      <c r="L154" s="47"/>
      <c r="M154" s="47">
        <v>9</v>
      </c>
      <c r="N154" s="47"/>
      <c r="O154" s="47">
        <v>6</v>
      </c>
      <c r="P154" s="47"/>
      <c r="Q154" s="47">
        <v>5</v>
      </c>
      <c r="R154" s="47"/>
      <c r="S154" s="47">
        <v>1</v>
      </c>
      <c r="T154" s="47"/>
      <c r="U154" s="47"/>
      <c r="V154" s="47">
        <f t="shared" si="42"/>
        <v>21</v>
      </c>
      <c r="W154" s="1052">
        <f t="shared" si="47"/>
        <v>0</v>
      </c>
      <c r="X154" s="1053">
        <f t="shared" si="44"/>
        <v>0</v>
      </c>
      <c r="Y154" s="1053">
        <f t="shared" si="48"/>
        <v>0</v>
      </c>
      <c r="Z154" s="1054">
        <f t="shared" si="49"/>
        <v>0</v>
      </c>
      <c r="AA154" s="47">
        <v>0</v>
      </c>
      <c r="AB154" s="47">
        <v>-19</v>
      </c>
      <c r="AC154" s="47">
        <v>-19</v>
      </c>
      <c r="AD154" s="47">
        <v>0</v>
      </c>
      <c r="AE154" s="20" t="s">
        <v>390</v>
      </c>
      <c r="AF154" s="13" t="s">
        <v>20</v>
      </c>
    </row>
    <row r="155" spans="1:32" x14ac:dyDescent="0.25">
      <c r="A155" s="30" t="s">
        <v>800</v>
      </c>
      <c r="B155" s="13" t="s">
        <v>801</v>
      </c>
      <c r="C155" s="47"/>
      <c r="D155" s="156">
        <v>5.5</v>
      </c>
      <c r="E155" s="136">
        <v>5</v>
      </c>
      <c r="F155" s="1064">
        <v>-0.5</v>
      </c>
      <c r="G155" s="1061">
        <v>6</v>
      </c>
      <c r="H155" s="1062">
        <v>-3</v>
      </c>
      <c r="I155" s="273">
        <v>13</v>
      </c>
      <c r="J155" s="47">
        <v>1</v>
      </c>
      <c r="K155" s="47">
        <f t="shared" si="41"/>
        <v>13</v>
      </c>
      <c r="L155" s="47">
        <v>13</v>
      </c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>
        <f t="shared" si="42"/>
        <v>14</v>
      </c>
      <c r="W155" s="1052">
        <f t="shared" si="47"/>
        <v>1</v>
      </c>
      <c r="X155" s="1053">
        <f t="shared" si="44"/>
        <v>0</v>
      </c>
      <c r="Y155" s="1053" t="e">
        <f t="shared" si="48"/>
        <v>#DIV/0!</v>
      </c>
      <c r="Z155" s="1054" t="e">
        <f t="shared" si="49"/>
        <v>#DIV/0!</v>
      </c>
      <c r="AA155" s="47">
        <v>0</v>
      </c>
      <c r="AB155" s="47">
        <v>-1</v>
      </c>
      <c r="AC155" s="47">
        <v>-1</v>
      </c>
      <c r="AD155" s="47">
        <v>0</v>
      </c>
      <c r="AE155" s="30" t="s">
        <v>800</v>
      </c>
      <c r="AF155" s="13" t="s">
        <v>801</v>
      </c>
    </row>
    <row r="156" spans="1:32" x14ac:dyDescent="0.25">
      <c r="A156" s="18" t="s">
        <v>802</v>
      </c>
      <c r="B156" s="13" t="s">
        <v>543</v>
      </c>
      <c r="C156" s="47"/>
      <c r="D156" s="156">
        <v>7.875</v>
      </c>
      <c r="E156" s="136">
        <v>8</v>
      </c>
      <c r="F156" s="1064">
        <v>0.125</v>
      </c>
      <c r="G156" s="1061">
        <v>3</v>
      </c>
      <c r="H156" s="1062">
        <v>0.375</v>
      </c>
      <c r="I156" s="273">
        <v>19</v>
      </c>
      <c r="J156" s="47">
        <v>15</v>
      </c>
      <c r="K156" s="47">
        <f t="shared" si="41"/>
        <v>1.2666666666666666</v>
      </c>
      <c r="L156" s="47">
        <v>11</v>
      </c>
      <c r="M156" s="47">
        <v>9</v>
      </c>
      <c r="N156" s="47">
        <v>5</v>
      </c>
      <c r="O156" s="47">
        <v>4</v>
      </c>
      <c r="P156" s="47">
        <v>3</v>
      </c>
      <c r="Q156" s="47">
        <v>2</v>
      </c>
      <c r="R156" s="47"/>
      <c r="S156" s="47"/>
      <c r="T156" s="47"/>
      <c r="U156" s="47"/>
      <c r="V156" s="47">
        <f t="shared" si="42"/>
        <v>34</v>
      </c>
      <c r="W156" s="1052">
        <f t="shared" si="47"/>
        <v>0.55000000000000004</v>
      </c>
      <c r="X156" s="1053">
        <f t="shared" si="44"/>
        <v>0.55555555555555558</v>
      </c>
      <c r="Y156" s="1053">
        <f t="shared" si="48"/>
        <v>0.6</v>
      </c>
      <c r="Z156" s="1054" t="e">
        <f t="shared" si="49"/>
        <v>#DIV/0!</v>
      </c>
      <c r="AA156" s="47">
        <v>11</v>
      </c>
      <c r="AB156" s="47">
        <v>-8</v>
      </c>
      <c r="AC156" s="47">
        <v>3</v>
      </c>
      <c r="AD156" s="47">
        <v>1.375</v>
      </c>
      <c r="AE156" s="18" t="s">
        <v>802</v>
      </c>
      <c r="AF156" s="13" t="s">
        <v>543</v>
      </c>
    </row>
    <row r="157" spans="1:32" x14ac:dyDescent="0.25">
      <c r="A157" s="21" t="s">
        <v>802</v>
      </c>
      <c r="B157" s="13" t="s">
        <v>805</v>
      </c>
      <c r="C157" s="47"/>
      <c r="D157" s="497">
        <v>6.5</v>
      </c>
      <c r="E157" s="1060">
        <v>7</v>
      </c>
      <c r="F157" s="670">
        <v>0.5</v>
      </c>
      <c r="G157" s="1061">
        <v>4</v>
      </c>
      <c r="H157" s="1062">
        <v>2</v>
      </c>
      <c r="I157" s="273">
        <v>2</v>
      </c>
      <c r="J157" s="47">
        <v>2</v>
      </c>
      <c r="K157" s="47">
        <f t="shared" si="41"/>
        <v>1</v>
      </c>
      <c r="L157" s="47"/>
      <c r="M157" s="47">
        <v>1</v>
      </c>
      <c r="N157" s="47">
        <v>1</v>
      </c>
      <c r="O157" s="47"/>
      <c r="P157" s="47"/>
      <c r="Q157" s="47">
        <v>1</v>
      </c>
      <c r="R157" s="47">
        <v>1</v>
      </c>
      <c r="S157" s="47"/>
      <c r="T157" s="47"/>
      <c r="U157" s="47"/>
      <c r="V157" s="47">
        <f t="shared" si="42"/>
        <v>4</v>
      </c>
      <c r="W157" s="1052">
        <f t="shared" si="47"/>
        <v>0</v>
      </c>
      <c r="X157" s="1053">
        <f t="shared" si="44"/>
        <v>1</v>
      </c>
      <c r="Y157" s="1053">
        <f t="shared" si="48"/>
        <v>0</v>
      </c>
      <c r="Z157" s="1054">
        <f t="shared" si="49"/>
        <v>1</v>
      </c>
      <c r="AA157" s="47">
        <v>4</v>
      </c>
      <c r="AB157" s="47">
        <v>-2</v>
      </c>
      <c r="AC157" s="47">
        <v>2</v>
      </c>
      <c r="AD157" s="47">
        <v>2</v>
      </c>
      <c r="AE157" s="21" t="s">
        <v>802</v>
      </c>
      <c r="AF157" s="13" t="s">
        <v>805</v>
      </c>
    </row>
    <row r="158" spans="1:32" x14ac:dyDescent="0.25">
      <c r="A158" s="14" t="s">
        <v>802</v>
      </c>
      <c r="B158" s="13" t="s">
        <v>803</v>
      </c>
      <c r="C158" s="47"/>
      <c r="D158" s="156">
        <v>10.222222222222221</v>
      </c>
      <c r="E158" s="136">
        <v>10.222222222222221</v>
      </c>
      <c r="F158" s="1064">
        <v>0</v>
      </c>
      <c r="G158" s="1061">
        <v>1</v>
      </c>
      <c r="H158" s="1062">
        <v>0</v>
      </c>
      <c r="I158" s="273"/>
      <c r="J158" s="47">
        <v>23</v>
      </c>
      <c r="K158" s="47">
        <f t="shared" si="41"/>
        <v>0</v>
      </c>
      <c r="L158" s="47"/>
      <c r="M158" s="47">
        <v>21</v>
      </c>
      <c r="N158" s="47"/>
      <c r="O158" s="47">
        <v>2</v>
      </c>
      <c r="P158" s="47"/>
      <c r="Q158" s="47"/>
      <c r="R158" s="47"/>
      <c r="S158" s="47"/>
      <c r="T158" s="47"/>
      <c r="U158" s="47"/>
      <c r="V158" s="47">
        <f t="shared" si="42"/>
        <v>23</v>
      </c>
      <c r="W158" s="1052">
        <f t="shared" si="47"/>
        <v>0</v>
      </c>
      <c r="X158" s="1053">
        <f t="shared" si="44"/>
        <v>0</v>
      </c>
      <c r="Y158" s="1053" t="e">
        <f t="shared" si="48"/>
        <v>#DIV/0!</v>
      </c>
      <c r="Z158" s="1054" t="e">
        <f t="shared" si="49"/>
        <v>#DIV/0!</v>
      </c>
      <c r="AA158" s="47">
        <v>0</v>
      </c>
      <c r="AB158" s="47">
        <v>-2</v>
      </c>
      <c r="AC158" s="47">
        <v>-2</v>
      </c>
      <c r="AD158" s="47">
        <v>0</v>
      </c>
      <c r="AE158" s="14" t="s">
        <v>802</v>
      </c>
      <c r="AF158" s="13" t="s">
        <v>803</v>
      </c>
    </row>
    <row r="159" spans="1:32" x14ac:dyDescent="0.25">
      <c r="A159" s="20" t="s">
        <v>808</v>
      </c>
      <c r="B159" s="11" t="s">
        <v>632</v>
      </c>
      <c r="C159" s="47"/>
      <c r="D159" s="156">
        <v>8</v>
      </c>
      <c r="E159" s="136">
        <v>7.5</v>
      </c>
      <c r="F159" s="1064">
        <v>-0.5</v>
      </c>
      <c r="G159" s="1061">
        <v>4</v>
      </c>
      <c r="H159" s="1062">
        <v>-2</v>
      </c>
      <c r="I159" s="273">
        <v>1</v>
      </c>
      <c r="J159" s="47">
        <v>12</v>
      </c>
      <c r="K159" s="47">
        <f t="shared" si="41"/>
        <v>8.3333333333333329E-2</v>
      </c>
      <c r="L159" s="47">
        <v>1</v>
      </c>
      <c r="M159" s="47">
        <v>3</v>
      </c>
      <c r="N159" s="47"/>
      <c r="O159" s="47">
        <v>2</v>
      </c>
      <c r="P159" s="47"/>
      <c r="Q159" s="47">
        <v>6</v>
      </c>
      <c r="R159" s="47"/>
      <c r="S159" s="47">
        <v>1</v>
      </c>
      <c r="T159" s="47"/>
      <c r="U159" s="47"/>
      <c r="V159" s="47">
        <f t="shared" si="42"/>
        <v>13</v>
      </c>
      <c r="W159" s="1052">
        <f t="shared" si="47"/>
        <v>0.25</v>
      </c>
      <c r="X159" s="1053">
        <f t="shared" si="44"/>
        <v>0</v>
      </c>
      <c r="Y159" s="1053">
        <f t="shared" si="48"/>
        <v>0</v>
      </c>
      <c r="Z159" s="1054">
        <f t="shared" si="49"/>
        <v>0</v>
      </c>
      <c r="AA159" s="47">
        <v>0</v>
      </c>
      <c r="AB159" s="47">
        <v>-17</v>
      </c>
      <c r="AC159" s="47">
        <v>-17</v>
      </c>
      <c r="AD159" s="47">
        <v>0</v>
      </c>
      <c r="AE159" s="20" t="s">
        <v>808</v>
      </c>
      <c r="AF159" s="11" t="s">
        <v>632</v>
      </c>
    </row>
    <row r="160" spans="1:32" x14ac:dyDescent="0.25">
      <c r="A160" s="10" t="s">
        <v>808</v>
      </c>
      <c r="B160" s="11" t="s">
        <v>814</v>
      </c>
      <c r="C160" s="47"/>
      <c r="D160" s="156">
        <v>7.75</v>
      </c>
      <c r="E160" s="136">
        <v>7.6665999999999999</v>
      </c>
      <c r="F160" s="1064">
        <v>-8.3400000000000141E-2</v>
      </c>
      <c r="G160" s="1061">
        <v>3</v>
      </c>
      <c r="H160" s="1062">
        <v>-0.25020000000000042</v>
      </c>
      <c r="I160" s="273">
        <v>6</v>
      </c>
      <c r="J160" s="47">
        <v>28</v>
      </c>
      <c r="K160" s="47">
        <f t="shared" si="41"/>
        <v>0.21428571428571427</v>
      </c>
      <c r="L160" s="47"/>
      <c r="M160" s="47">
        <v>16</v>
      </c>
      <c r="N160" s="47">
        <v>6</v>
      </c>
      <c r="O160" s="47">
        <v>11</v>
      </c>
      <c r="P160" s="47"/>
      <c r="Q160" s="47">
        <v>1</v>
      </c>
      <c r="R160" s="47"/>
      <c r="S160" s="47"/>
      <c r="T160" s="47"/>
      <c r="U160" s="47"/>
      <c r="V160" s="47">
        <f t="shared" si="42"/>
        <v>34</v>
      </c>
      <c r="W160" s="1052">
        <f t="shared" si="47"/>
        <v>0</v>
      </c>
      <c r="X160" s="1053">
        <f t="shared" si="44"/>
        <v>0.35294117647058826</v>
      </c>
      <c r="Y160" s="1053">
        <f t="shared" si="48"/>
        <v>0</v>
      </c>
      <c r="Z160" s="1054" t="e">
        <f t="shared" si="49"/>
        <v>#DIV/0!</v>
      </c>
      <c r="AA160" s="47">
        <v>6</v>
      </c>
      <c r="AB160" s="47">
        <v>-13</v>
      </c>
      <c r="AC160" s="47">
        <v>-7</v>
      </c>
      <c r="AD160" s="47">
        <v>0.46153846153846156</v>
      </c>
      <c r="AE160" s="10" t="s">
        <v>808</v>
      </c>
      <c r="AF160" s="11" t="s">
        <v>814</v>
      </c>
    </row>
    <row r="161" spans="1:32" x14ac:dyDescent="0.25">
      <c r="A161" s="20" t="s">
        <v>808</v>
      </c>
      <c r="B161" s="11" t="s">
        <v>813</v>
      </c>
      <c r="C161" s="47"/>
      <c r="D161" s="497">
        <v>9</v>
      </c>
      <c r="E161" s="1060">
        <v>8</v>
      </c>
      <c r="F161" s="670">
        <v>-1</v>
      </c>
      <c r="G161" s="1061">
        <v>3</v>
      </c>
      <c r="H161" s="1062">
        <v>-3</v>
      </c>
      <c r="I161" s="273"/>
      <c r="J161" s="47">
        <v>4</v>
      </c>
      <c r="K161" s="47">
        <f t="shared" si="41"/>
        <v>0</v>
      </c>
      <c r="L161" s="47"/>
      <c r="M161" s="47"/>
      <c r="N161" s="47"/>
      <c r="O161" s="47">
        <v>4</v>
      </c>
      <c r="P161" s="47"/>
      <c r="Q161" s="47"/>
      <c r="R161" s="47"/>
      <c r="S161" s="47"/>
      <c r="T161" s="47"/>
      <c r="U161" s="47"/>
      <c r="V161" s="47">
        <f t="shared" si="42"/>
        <v>4</v>
      </c>
      <c r="W161" s="1052" t="e">
        <f t="shared" si="47"/>
        <v>#DIV/0!</v>
      </c>
      <c r="X161" s="1053">
        <f t="shared" si="44"/>
        <v>0</v>
      </c>
      <c r="Y161" s="1053" t="e">
        <f t="shared" si="48"/>
        <v>#DIV/0!</v>
      </c>
      <c r="Z161" s="1054" t="e">
        <f t="shared" si="49"/>
        <v>#DIV/0!</v>
      </c>
      <c r="AA161" s="47">
        <v>0</v>
      </c>
      <c r="AB161" s="47">
        <v>-4</v>
      </c>
      <c r="AC161" s="47">
        <v>-4</v>
      </c>
      <c r="AD161" s="47">
        <v>0</v>
      </c>
      <c r="AE161" s="20" t="s">
        <v>808</v>
      </c>
      <c r="AF161" s="11" t="s">
        <v>813</v>
      </c>
    </row>
    <row r="162" spans="1:32" ht="15.75" thickBot="1" x14ac:dyDescent="0.3">
      <c r="A162" s="7" t="s">
        <v>808</v>
      </c>
      <c r="B162" s="11" t="s">
        <v>810</v>
      </c>
      <c r="C162" s="47"/>
      <c r="D162" s="156">
        <v>6.1</v>
      </c>
      <c r="E162" s="136">
        <v>6.1111000000000004</v>
      </c>
      <c r="F162" s="1064">
        <v>1.1100000000000776E-2</v>
      </c>
      <c r="G162" s="1061">
        <v>5</v>
      </c>
      <c r="H162" s="1062">
        <v>5.550000000000388E-2</v>
      </c>
      <c r="I162" s="273">
        <v>28</v>
      </c>
      <c r="J162" s="47">
        <v>19</v>
      </c>
      <c r="K162" s="47">
        <f t="shared" si="41"/>
        <v>1.4736842105263157</v>
      </c>
      <c r="L162" s="47">
        <v>11</v>
      </c>
      <c r="M162" s="47">
        <v>1</v>
      </c>
      <c r="N162" s="47">
        <v>15</v>
      </c>
      <c r="O162" s="47">
        <v>15</v>
      </c>
      <c r="P162" s="47">
        <v>2</v>
      </c>
      <c r="Q162" s="47">
        <v>3</v>
      </c>
      <c r="R162" s="47"/>
      <c r="S162" s="47"/>
      <c r="T162" s="47"/>
      <c r="U162" s="47"/>
      <c r="V162" s="47">
        <f t="shared" si="42"/>
        <v>47</v>
      </c>
      <c r="W162" s="1052">
        <f t="shared" si="47"/>
        <v>0.91666666666666663</v>
      </c>
      <c r="X162" s="1053">
        <f t="shared" si="44"/>
        <v>0.5</v>
      </c>
      <c r="Y162" s="1053">
        <f t="shared" si="48"/>
        <v>0.4</v>
      </c>
      <c r="Z162" s="1054" t="e">
        <f t="shared" si="49"/>
        <v>#DIV/0!</v>
      </c>
      <c r="AA162" s="47">
        <v>19</v>
      </c>
      <c r="AB162" s="47">
        <v>-21</v>
      </c>
      <c r="AC162" s="47">
        <v>-2</v>
      </c>
      <c r="AD162" s="47">
        <v>0.90476190476190477</v>
      </c>
      <c r="AE162" s="7" t="s">
        <v>808</v>
      </c>
      <c r="AF162" s="11" t="s">
        <v>810</v>
      </c>
    </row>
    <row r="163" spans="1:32" x14ac:dyDescent="0.25">
      <c r="A163" t="s">
        <v>1043</v>
      </c>
      <c r="C163" s="1035" t="s">
        <v>1044</v>
      </c>
      <c r="D163" s="1036" t="s">
        <v>115</v>
      </c>
      <c r="E163" s="1011" t="s">
        <v>1045</v>
      </c>
      <c r="F163" s="1037" t="s">
        <v>231</v>
      </c>
      <c r="G163" s="995" t="s">
        <v>1045</v>
      </c>
      <c r="H163" s="1038" t="s">
        <v>1046</v>
      </c>
      <c r="I163" s="26"/>
      <c r="J163" s="26"/>
      <c r="K163" s="26"/>
      <c r="L163" s="26" t="s">
        <v>1047</v>
      </c>
      <c r="M163" s="26" t="s">
        <v>1047</v>
      </c>
      <c r="N163" s="26" t="s">
        <v>1048</v>
      </c>
      <c r="O163" s="26" t="s">
        <v>1049</v>
      </c>
      <c r="P163" s="26" t="s">
        <v>1050</v>
      </c>
      <c r="Q163" s="26" t="s">
        <v>1049</v>
      </c>
      <c r="R163" s="26" t="s">
        <v>1051</v>
      </c>
      <c r="S163" s="26" t="s">
        <v>1052</v>
      </c>
      <c r="T163" s="26" t="s">
        <v>1053</v>
      </c>
      <c r="U163" s="26" t="s">
        <v>1054</v>
      </c>
      <c r="V163" s="26"/>
      <c r="W163" s="26"/>
      <c r="X163" s="26"/>
      <c r="Y163" s="26"/>
      <c r="Z163" s="26"/>
      <c r="AA163" s="1036"/>
      <c r="AB163" s="1036"/>
      <c r="AC163" s="1011"/>
      <c r="AD163" s="1011"/>
      <c r="AE163" t="s">
        <v>1043</v>
      </c>
    </row>
    <row r="164" spans="1:32" x14ac:dyDescent="0.25">
      <c r="A164" t="s">
        <v>1055</v>
      </c>
      <c r="C164" s="1021" t="s">
        <v>926</v>
      </c>
      <c r="D164" s="1039" t="s">
        <v>64</v>
      </c>
      <c r="E164" s="1021" t="s">
        <v>1056</v>
      </c>
      <c r="F164" s="113"/>
      <c r="G164" s="73" t="s">
        <v>1056</v>
      </c>
      <c r="H164" s="1040" t="s">
        <v>231</v>
      </c>
      <c r="I164" s="26"/>
      <c r="J164" s="26"/>
      <c r="K164" s="26"/>
      <c r="L164" s="26" t="s">
        <v>1057</v>
      </c>
      <c r="M164" s="26" t="s">
        <v>1057</v>
      </c>
      <c r="N164" s="26" t="s">
        <v>1058</v>
      </c>
      <c r="O164" s="26" t="s">
        <v>1059</v>
      </c>
      <c r="P164" s="26" t="s">
        <v>1060</v>
      </c>
      <c r="Q164" s="26" t="s">
        <v>1061</v>
      </c>
      <c r="R164" s="26" t="s">
        <v>1062</v>
      </c>
      <c r="S164" s="26" t="s">
        <v>1063</v>
      </c>
      <c r="T164" s="26" t="s">
        <v>1062</v>
      </c>
      <c r="U164" s="26" t="s">
        <v>1063</v>
      </c>
      <c r="V164" s="26"/>
      <c r="W164" s="26"/>
      <c r="X164" s="26"/>
      <c r="Y164" s="26"/>
      <c r="Z164" s="26"/>
      <c r="AA164" s="1042" t="s">
        <v>1083</v>
      </c>
      <c r="AB164" s="1042" t="s">
        <v>1084</v>
      </c>
      <c r="AC164" s="1039" t="s">
        <v>1085</v>
      </c>
      <c r="AD164" s="1039" t="s">
        <v>1086</v>
      </c>
      <c r="AE164" t="s">
        <v>1055</v>
      </c>
    </row>
    <row r="165" spans="1:32" x14ac:dyDescent="0.25">
      <c r="C165" s="1021"/>
      <c r="D165" s="1039"/>
      <c r="E165" s="1021"/>
      <c r="F165" s="113"/>
      <c r="G165" s="73" t="s">
        <v>1028</v>
      </c>
      <c r="H165" s="1041" t="s">
        <v>1064</v>
      </c>
      <c r="I165" s="26"/>
      <c r="J165" s="26"/>
      <c r="K165" s="26"/>
      <c r="L165" s="26" t="s">
        <v>1065</v>
      </c>
      <c r="M165" s="26" t="s">
        <v>1066</v>
      </c>
      <c r="N165" s="26" t="s">
        <v>64</v>
      </c>
      <c r="O165" s="26" t="s">
        <v>1067</v>
      </c>
      <c r="P165" s="26" t="s">
        <v>1067</v>
      </c>
      <c r="Q165" s="26" t="s">
        <v>64</v>
      </c>
      <c r="R165" s="26" t="s">
        <v>64</v>
      </c>
      <c r="S165" s="26" t="s">
        <v>64</v>
      </c>
      <c r="T165" s="26" t="s">
        <v>64</v>
      </c>
      <c r="U165" s="26" t="s">
        <v>64</v>
      </c>
      <c r="V165" s="26"/>
      <c r="W165" s="26" t="s">
        <v>1068</v>
      </c>
      <c r="X165" s="26" t="s">
        <v>1069</v>
      </c>
      <c r="Y165" s="26" t="s">
        <v>1070</v>
      </c>
      <c r="Z165" s="26" t="s">
        <v>1071</v>
      </c>
      <c r="AA165" s="1042" t="s">
        <v>211</v>
      </c>
      <c r="AB165" s="1042" t="s">
        <v>211</v>
      </c>
      <c r="AC165" s="1042" t="s">
        <v>269</v>
      </c>
      <c r="AD165" s="1039" t="s">
        <v>1087</v>
      </c>
    </row>
    <row r="166" spans="1:32" x14ac:dyDescent="0.25">
      <c r="C166" s="1021"/>
      <c r="D166" s="1042" t="s">
        <v>1072</v>
      </c>
      <c r="E166" s="1043" t="s">
        <v>1073</v>
      </c>
      <c r="F166" s="1044" t="s">
        <v>1074</v>
      </c>
      <c r="G166" s="1045" t="s">
        <v>1075</v>
      </c>
      <c r="H166" s="1045" t="s">
        <v>1076</v>
      </c>
      <c r="I166" s="1046" t="s">
        <v>878</v>
      </c>
      <c r="J166" s="1046" t="s">
        <v>878</v>
      </c>
      <c r="K166" s="1046" t="s">
        <v>880</v>
      </c>
      <c r="L166" s="1046">
        <v>0</v>
      </c>
      <c r="M166" s="1046">
        <v>0</v>
      </c>
      <c r="N166" s="1046">
        <v>1</v>
      </c>
      <c r="O166" s="1046">
        <v>-1</v>
      </c>
      <c r="P166" s="1046">
        <v>2</v>
      </c>
      <c r="Q166" s="1046">
        <v>-2</v>
      </c>
      <c r="R166" s="1046">
        <v>3</v>
      </c>
      <c r="S166" s="1046">
        <v>-3</v>
      </c>
      <c r="T166" s="1046">
        <v>4</v>
      </c>
      <c r="U166" s="1046">
        <v>-4</v>
      </c>
      <c r="V166" s="1046"/>
      <c r="W166" s="1046" t="s">
        <v>916</v>
      </c>
      <c r="X166" s="1046" t="s">
        <v>916</v>
      </c>
      <c r="Y166" s="1046" t="s">
        <v>916</v>
      </c>
      <c r="Z166" s="1046" t="s">
        <v>916</v>
      </c>
      <c r="AA166" s="1042" t="s">
        <v>1088</v>
      </c>
      <c r="AB166" s="1042" t="s">
        <v>1088</v>
      </c>
      <c r="AC166" s="1042" t="s">
        <v>210</v>
      </c>
      <c r="AD166" s="1042" t="s">
        <v>1089</v>
      </c>
    </row>
    <row r="167" spans="1:32" ht="15.75" thickBot="1" x14ac:dyDescent="0.3">
      <c r="C167" s="398"/>
      <c r="D167" s="398"/>
      <c r="E167" s="398"/>
      <c r="F167" s="155" t="s">
        <v>1077</v>
      </c>
      <c r="G167" s="398"/>
      <c r="H167" s="155" t="s">
        <v>1078</v>
      </c>
      <c r="I167" s="114" t="s">
        <v>1079</v>
      </c>
      <c r="J167" s="164" t="s">
        <v>1080</v>
      </c>
      <c r="K167" s="114" t="s">
        <v>1081</v>
      </c>
      <c r="L167" s="111" t="s">
        <v>1065</v>
      </c>
      <c r="M167" s="114" t="s">
        <v>1082</v>
      </c>
      <c r="N167" s="111" t="s">
        <v>1065</v>
      </c>
      <c r="O167" s="114" t="s">
        <v>1082</v>
      </c>
      <c r="P167" s="111" t="s">
        <v>1065</v>
      </c>
      <c r="Q167" s="114" t="s">
        <v>1082</v>
      </c>
      <c r="R167" s="111" t="s">
        <v>1065</v>
      </c>
      <c r="S167" s="114" t="s">
        <v>1082</v>
      </c>
      <c r="T167" s="111" t="s">
        <v>1065</v>
      </c>
      <c r="U167" s="114" t="s">
        <v>1082</v>
      </c>
      <c r="V167" s="114" t="s">
        <v>221</v>
      </c>
      <c r="W167" s="114" t="s">
        <v>921</v>
      </c>
      <c r="X167" s="114" t="s">
        <v>921</v>
      </c>
      <c r="Y167" s="114" t="s">
        <v>921</v>
      </c>
      <c r="Z167" s="114" t="s">
        <v>921</v>
      </c>
      <c r="AA167" s="1090" t="s">
        <v>1079</v>
      </c>
      <c r="AB167" s="1090" t="s">
        <v>1080</v>
      </c>
      <c r="AC167" s="1090" t="s">
        <v>211</v>
      </c>
      <c r="AD167" s="1090" t="s">
        <v>1090</v>
      </c>
    </row>
    <row r="168" spans="1:32" x14ac:dyDescent="0.25">
      <c r="A168" s="14" t="s">
        <v>808</v>
      </c>
      <c r="B168" s="13" t="s">
        <v>681</v>
      </c>
      <c r="C168" s="47"/>
      <c r="D168" s="497">
        <v>7.875</v>
      </c>
      <c r="E168" s="1060">
        <v>8</v>
      </c>
      <c r="F168" s="670">
        <v>0.125</v>
      </c>
      <c r="G168" s="1061">
        <v>3</v>
      </c>
      <c r="H168" s="1062">
        <v>0.375</v>
      </c>
      <c r="I168" s="273">
        <v>1</v>
      </c>
      <c r="J168" s="47">
        <v>7</v>
      </c>
      <c r="K168" s="47">
        <f t="shared" si="41"/>
        <v>0.14285714285714285</v>
      </c>
      <c r="L168" s="47"/>
      <c r="M168" s="47">
        <v>7</v>
      </c>
      <c r="N168" s="47">
        <v>1</v>
      </c>
      <c r="O168" s="47"/>
      <c r="P168" s="47"/>
      <c r="Q168" s="47"/>
      <c r="R168" s="47"/>
      <c r="S168" s="47"/>
      <c r="T168" s="47"/>
      <c r="U168" s="47"/>
      <c r="V168" s="47">
        <f t="shared" ref="V168:V188" si="50">+L168+M168+N168+O168+P168+Q168+R168+S168+T168+U168</f>
        <v>8</v>
      </c>
      <c r="W168" s="1052">
        <f t="shared" ref="W168:W188" si="51">+L168/(M168+L168)</f>
        <v>0</v>
      </c>
      <c r="X168" s="1053">
        <f t="shared" ref="X168:X188" si="52">+N168/(O168+N168)</f>
        <v>1</v>
      </c>
      <c r="Y168" s="1053" t="e">
        <f t="shared" ref="Y168:Y188" si="53">+P168/(Q168+P168)</f>
        <v>#DIV/0!</v>
      </c>
      <c r="Z168" s="1054" t="e">
        <f t="shared" ref="Z168:Z188" si="54">+R168/(S168+R168)</f>
        <v>#DIV/0!</v>
      </c>
      <c r="AA168" s="47">
        <v>1</v>
      </c>
      <c r="AB168" s="47">
        <v>0</v>
      </c>
      <c r="AC168" s="47">
        <v>1</v>
      </c>
      <c r="AD168" s="47" t="e">
        <v>#DIV/0!</v>
      </c>
      <c r="AE168" s="14" t="s">
        <v>808</v>
      </c>
      <c r="AF168" s="13" t="s">
        <v>681</v>
      </c>
    </row>
    <row r="169" spans="1:32" x14ac:dyDescent="0.25">
      <c r="A169" s="30" t="s">
        <v>815</v>
      </c>
      <c r="B169" s="13" t="s">
        <v>816</v>
      </c>
      <c r="C169" s="47"/>
      <c r="D169" s="144">
        <v>9.7222000000000008</v>
      </c>
      <c r="E169" s="136">
        <v>10</v>
      </c>
      <c r="F169" s="1064">
        <v>0.27779999999999916</v>
      </c>
      <c r="G169" s="1061">
        <v>1</v>
      </c>
      <c r="H169" s="1062">
        <v>0.27779999999999916</v>
      </c>
      <c r="I169" s="273">
        <v>2</v>
      </c>
      <c r="J169" s="47">
        <v>13</v>
      </c>
      <c r="K169" s="47">
        <f t="shared" si="41"/>
        <v>0.15384615384615385</v>
      </c>
      <c r="L169" s="47">
        <v>0</v>
      </c>
      <c r="M169" s="47">
        <v>10</v>
      </c>
      <c r="N169" s="47">
        <v>1</v>
      </c>
      <c r="O169" s="47">
        <v>3</v>
      </c>
      <c r="P169" s="47"/>
      <c r="Q169" s="47"/>
      <c r="R169" s="47">
        <v>1</v>
      </c>
      <c r="S169" s="47"/>
      <c r="T169" s="47"/>
      <c r="U169" s="47"/>
      <c r="V169" s="47">
        <f t="shared" si="50"/>
        <v>15</v>
      </c>
      <c r="W169" s="1052">
        <f t="shared" si="51"/>
        <v>0</v>
      </c>
      <c r="X169" s="1053">
        <f t="shared" si="52"/>
        <v>0.25</v>
      </c>
      <c r="Y169" s="1053" t="e">
        <f t="shared" si="53"/>
        <v>#DIV/0!</v>
      </c>
      <c r="Z169" s="1054">
        <f t="shared" si="54"/>
        <v>1</v>
      </c>
      <c r="AA169" s="47">
        <v>4</v>
      </c>
      <c r="AB169" s="47">
        <v>-3</v>
      </c>
      <c r="AC169" s="47">
        <v>1</v>
      </c>
      <c r="AD169" s="47">
        <v>1.3333333333333333</v>
      </c>
      <c r="AE169" s="30" t="s">
        <v>815</v>
      </c>
      <c r="AF169" s="13" t="s">
        <v>816</v>
      </c>
    </row>
    <row r="170" spans="1:32" x14ac:dyDescent="0.25">
      <c r="A170" s="16" t="s">
        <v>817</v>
      </c>
      <c r="B170" s="13" t="s">
        <v>818</v>
      </c>
      <c r="C170" s="47"/>
      <c r="D170" s="156">
        <v>7.8928571428571423</v>
      </c>
      <c r="E170" s="136">
        <v>9.1999999999999993</v>
      </c>
      <c r="F170" s="1064">
        <v>1.3071428571428569</v>
      </c>
      <c r="G170" s="1061">
        <v>2</v>
      </c>
      <c r="H170" s="1062">
        <v>2.6142857142857139</v>
      </c>
      <c r="I170" s="273">
        <v>9</v>
      </c>
      <c r="J170" s="47">
        <v>15</v>
      </c>
      <c r="K170" s="47">
        <f t="shared" si="41"/>
        <v>0.6</v>
      </c>
      <c r="L170" s="47">
        <v>3</v>
      </c>
      <c r="M170" s="47">
        <v>11</v>
      </c>
      <c r="N170" s="47">
        <v>2</v>
      </c>
      <c r="O170" s="47">
        <v>4</v>
      </c>
      <c r="P170" s="47">
        <v>3</v>
      </c>
      <c r="Q170" s="47"/>
      <c r="R170" s="47">
        <v>1</v>
      </c>
      <c r="S170" s="47"/>
      <c r="T170" s="47"/>
      <c r="U170" s="47"/>
      <c r="V170" s="47">
        <f t="shared" si="50"/>
        <v>24</v>
      </c>
      <c r="W170" s="1052">
        <f t="shared" si="51"/>
        <v>0.21428571428571427</v>
      </c>
      <c r="X170" s="1053">
        <f t="shared" si="52"/>
        <v>0.33333333333333331</v>
      </c>
      <c r="Y170" s="1053">
        <f t="shared" si="53"/>
        <v>1</v>
      </c>
      <c r="Z170" s="1054">
        <f t="shared" si="54"/>
        <v>1</v>
      </c>
      <c r="AA170" s="47">
        <v>11</v>
      </c>
      <c r="AB170" s="47">
        <v>-4</v>
      </c>
      <c r="AC170" s="47">
        <v>7</v>
      </c>
      <c r="AD170" s="47">
        <v>2.75</v>
      </c>
      <c r="AE170" s="16" t="s">
        <v>817</v>
      </c>
      <c r="AF170" s="13" t="s">
        <v>818</v>
      </c>
    </row>
    <row r="171" spans="1:32" x14ac:dyDescent="0.25">
      <c r="A171" s="16" t="s">
        <v>817</v>
      </c>
      <c r="B171" s="13" t="s">
        <v>819</v>
      </c>
      <c r="C171" s="47"/>
      <c r="D171" s="497">
        <v>10</v>
      </c>
      <c r="E171" s="1060">
        <v>10</v>
      </c>
      <c r="F171" s="670">
        <v>0</v>
      </c>
      <c r="G171" s="1061">
        <v>1</v>
      </c>
      <c r="H171" s="1062">
        <v>0</v>
      </c>
      <c r="I171" s="273"/>
      <c r="J171" s="47">
        <v>6</v>
      </c>
      <c r="K171" s="47">
        <f t="shared" si="41"/>
        <v>0</v>
      </c>
      <c r="L171" s="47"/>
      <c r="M171" s="47">
        <v>6</v>
      </c>
      <c r="N171" s="47"/>
      <c r="O171" s="47"/>
      <c r="P171" s="47"/>
      <c r="Q171" s="47"/>
      <c r="R171" s="47"/>
      <c r="S171" s="47"/>
      <c r="T171" s="47"/>
      <c r="U171" s="47"/>
      <c r="V171" s="47">
        <f t="shared" si="50"/>
        <v>6</v>
      </c>
      <c r="W171" s="1052">
        <f t="shared" si="51"/>
        <v>0</v>
      </c>
      <c r="X171" s="1053" t="e">
        <f t="shared" si="52"/>
        <v>#DIV/0!</v>
      </c>
      <c r="Y171" s="1053" t="e">
        <f t="shared" si="53"/>
        <v>#DIV/0!</v>
      </c>
      <c r="Z171" s="1054" t="e">
        <f t="shared" si="54"/>
        <v>#DIV/0!</v>
      </c>
      <c r="AA171" s="47">
        <v>0</v>
      </c>
      <c r="AB171" s="47">
        <v>0</v>
      </c>
      <c r="AC171" s="47">
        <v>0</v>
      </c>
      <c r="AD171" s="47" t="e">
        <v>#DIV/0!</v>
      </c>
      <c r="AE171" s="16" t="s">
        <v>817</v>
      </c>
      <c r="AF171" s="13" t="s">
        <v>819</v>
      </c>
    </row>
    <row r="172" spans="1:32" x14ac:dyDescent="0.25">
      <c r="A172" s="16" t="s">
        <v>820</v>
      </c>
      <c r="B172" s="13" t="s">
        <v>821</v>
      </c>
      <c r="C172" s="47"/>
      <c r="D172" s="156">
        <v>7.4722</v>
      </c>
      <c r="E172" s="422">
        <v>7.6666999999999996</v>
      </c>
      <c r="F172" s="1064">
        <v>0.19449999999999967</v>
      </c>
      <c r="G172" s="1061">
        <v>3</v>
      </c>
      <c r="H172" s="1062">
        <v>0.58349999999999902</v>
      </c>
      <c r="I172" s="273">
        <v>15</v>
      </c>
      <c r="J172" s="47">
        <v>11</v>
      </c>
      <c r="K172" s="47">
        <f t="shared" si="41"/>
        <v>1.3636363636363635</v>
      </c>
      <c r="L172" s="47">
        <v>7</v>
      </c>
      <c r="M172" s="47">
        <v>8</v>
      </c>
      <c r="N172" s="47">
        <v>5</v>
      </c>
      <c r="O172" s="47">
        <v>2</v>
      </c>
      <c r="P172" s="47">
        <v>3</v>
      </c>
      <c r="Q172" s="47">
        <v>1</v>
      </c>
      <c r="R172" s="47"/>
      <c r="S172" s="47"/>
      <c r="T172" s="47"/>
      <c r="U172" s="47"/>
      <c r="V172" s="47">
        <f t="shared" si="50"/>
        <v>26</v>
      </c>
      <c r="W172" s="1052">
        <f t="shared" si="51"/>
        <v>0.46666666666666667</v>
      </c>
      <c r="X172" s="1053">
        <f t="shared" si="52"/>
        <v>0.7142857142857143</v>
      </c>
      <c r="Y172" s="1053">
        <f t="shared" si="53"/>
        <v>0.75</v>
      </c>
      <c r="Z172" s="1054" t="e">
        <f t="shared" si="54"/>
        <v>#DIV/0!</v>
      </c>
      <c r="AA172" s="47">
        <v>11</v>
      </c>
      <c r="AB172" s="47">
        <v>-4</v>
      </c>
      <c r="AC172" s="47">
        <v>7</v>
      </c>
      <c r="AD172" s="47">
        <v>2.75</v>
      </c>
      <c r="AE172" s="16" t="s">
        <v>820</v>
      </c>
      <c r="AF172" s="13" t="s">
        <v>821</v>
      </c>
    </row>
    <row r="173" spans="1:32" x14ac:dyDescent="0.25">
      <c r="A173" s="17" t="s">
        <v>820</v>
      </c>
      <c r="B173" s="11" t="s">
        <v>824</v>
      </c>
      <c r="C173" s="47"/>
      <c r="D173" s="144">
        <v>8.125</v>
      </c>
      <c r="E173" s="136">
        <v>8.125</v>
      </c>
      <c r="F173" s="1064">
        <v>0</v>
      </c>
      <c r="G173" s="1061">
        <v>3</v>
      </c>
      <c r="H173" s="1062">
        <v>0</v>
      </c>
      <c r="I173" s="273">
        <v>6</v>
      </c>
      <c r="J173" s="47">
        <v>11</v>
      </c>
      <c r="K173" s="47">
        <f t="shared" si="41"/>
        <v>0.54545454545454541</v>
      </c>
      <c r="L173" s="47"/>
      <c r="M173" s="47">
        <v>5</v>
      </c>
      <c r="N173" s="47">
        <v>6</v>
      </c>
      <c r="O173" s="47">
        <v>5</v>
      </c>
      <c r="P173" s="47"/>
      <c r="Q173" s="47">
        <v>1</v>
      </c>
      <c r="R173" s="47"/>
      <c r="S173" s="47"/>
      <c r="T173" s="47"/>
      <c r="U173" s="47"/>
      <c r="V173" s="47">
        <f t="shared" si="50"/>
        <v>17</v>
      </c>
      <c r="W173" s="1052">
        <f t="shared" si="51"/>
        <v>0</v>
      </c>
      <c r="X173" s="1053">
        <f t="shared" si="52"/>
        <v>0.54545454545454541</v>
      </c>
      <c r="Y173" s="1053">
        <f t="shared" si="53"/>
        <v>0</v>
      </c>
      <c r="Z173" s="1054" t="e">
        <f t="shared" si="54"/>
        <v>#DIV/0!</v>
      </c>
      <c r="AA173" s="47">
        <v>6</v>
      </c>
      <c r="AB173" s="47">
        <v>-7</v>
      </c>
      <c r="AC173" s="47">
        <v>-1</v>
      </c>
      <c r="AD173" s="47">
        <v>0.8571428571428571</v>
      </c>
      <c r="AE173" s="17" t="s">
        <v>820</v>
      </c>
      <c r="AF173" s="11" t="s">
        <v>824</v>
      </c>
    </row>
    <row r="174" spans="1:32" x14ac:dyDescent="0.25">
      <c r="A174" s="19" t="s">
        <v>44</v>
      </c>
      <c r="B174" s="13" t="s">
        <v>45</v>
      </c>
      <c r="C174" s="47"/>
      <c r="D174" s="144">
        <v>7.0888999999999998</v>
      </c>
      <c r="E174" s="136">
        <v>7.3</v>
      </c>
      <c r="F174" s="1064">
        <v>0.21110000000000007</v>
      </c>
      <c r="G174" s="1061">
        <v>4</v>
      </c>
      <c r="H174" s="1062">
        <v>1.7715999999999994</v>
      </c>
      <c r="I174" s="273">
        <v>13</v>
      </c>
      <c r="J174" s="47">
        <v>4</v>
      </c>
      <c r="K174" s="47">
        <f t="shared" si="41"/>
        <v>3.25</v>
      </c>
      <c r="L174" s="47">
        <v>5</v>
      </c>
      <c r="M174" s="47">
        <v>2</v>
      </c>
      <c r="N174" s="47">
        <v>5</v>
      </c>
      <c r="O174" s="47">
        <v>1</v>
      </c>
      <c r="P174" s="47">
        <v>3</v>
      </c>
      <c r="Q174" s="47">
        <v>1</v>
      </c>
      <c r="R174" s="47"/>
      <c r="S174" s="47"/>
      <c r="T174" s="47"/>
      <c r="U174" s="47"/>
      <c r="V174" s="47">
        <f t="shared" si="50"/>
        <v>17</v>
      </c>
      <c r="W174" s="1052">
        <f t="shared" si="51"/>
        <v>0.7142857142857143</v>
      </c>
      <c r="X174" s="1053">
        <f t="shared" si="52"/>
        <v>0.83333333333333337</v>
      </c>
      <c r="Y174" s="1053">
        <f t="shared" si="53"/>
        <v>0.75</v>
      </c>
      <c r="Z174" s="1054" t="e">
        <f t="shared" si="54"/>
        <v>#DIV/0!</v>
      </c>
      <c r="AA174" s="47">
        <v>11</v>
      </c>
      <c r="AB174" s="47">
        <v>-3</v>
      </c>
      <c r="AC174" s="47">
        <v>8</v>
      </c>
      <c r="AD174" s="47">
        <v>3.6666666666666665</v>
      </c>
      <c r="AE174" s="19" t="s">
        <v>44</v>
      </c>
      <c r="AF174" s="13" t="s">
        <v>45</v>
      </c>
    </row>
    <row r="175" spans="1:32" x14ac:dyDescent="0.25">
      <c r="A175" s="842" t="s">
        <v>825</v>
      </c>
      <c r="B175" s="8" t="s">
        <v>637</v>
      </c>
      <c r="C175" s="47"/>
      <c r="D175" s="144">
        <v>6.7249999999999996</v>
      </c>
      <c r="E175" s="136">
        <v>6.875</v>
      </c>
      <c r="F175" s="1064">
        <v>0.15000000000000036</v>
      </c>
      <c r="G175" s="1061">
        <v>4</v>
      </c>
      <c r="H175" s="1062">
        <v>0.60000000000000142</v>
      </c>
      <c r="I175" s="273">
        <v>26</v>
      </c>
      <c r="J175" s="47">
        <v>5</v>
      </c>
      <c r="K175" s="47">
        <f t="shared" si="41"/>
        <v>5.2</v>
      </c>
      <c r="L175" s="47">
        <v>20</v>
      </c>
      <c r="M175" s="47">
        <v>1</v>
      </c>
      <c r="N175" s="47">
        <v>6</v>
      </c>
      <c r="O175" s="47">
        <v>3</v>
      </c>
      <c r="P175" s="47"/>
      <c r="Q175" s="47">
        <v>1</v>
      </c>
      <c r="R175" s="47"/>
      <c r="S175" s="47"/>
      <c r="T175" s="47"/>
      <c r="U175" s="47"/>
      <c r="V175" s="47">
        <f t="shared" si="50"/>
        <v>31</v>
      </c>
      <c r="W175" s="1052">
        <f t="shared" si="51"/>
        <v>0.95238095238095233</v>
      </c>
      <c r="X175" s="1053">
        <f t="shared" si="52"/>
        <v>0.66666666666666663</v>
      </c>
      <c r="Y175" s="1053">
        <f t="shared" si="53"/>
        <v>0</v>
      </c>
      <c r="Z175" s="1054" t="e">
        <f t="shared" si="54"/>
        <v>#DIV/0!</v>
      </c>
      <c r="AA175" s="47">
        <v>6</v>
      </c>
      <c r="AB175" s="47">
        <v>-5</v>
      </c>
      <c r="AC175" s="47">
        <v>1</v>
      </c>
      <c r="AD175" s="47">
        <v>1.2</v>
      </c>
      <c r="AE175" s="842" t="s">
        <v>825</v>
      </c>
      <c r="AF175" s="8" t="s">
        <v>637</v>
      </c>
    </row>
    <row r="176" spans="1:32" x14ac:dyDescent="0.25">
      <c r="A176" s="846" t="s">
        <v>825</v>
      </c>
      <c r="B176" s="847" t="s">
        <v>740</v>
      </c>
      <c r="C176" s="47"/>
      <c r="D176" s="144">
        <v>8.3333333333333339</v>
      </c>
      <c r="E176" s="136">
        <v>8.3332999999999995</v>
      </c>
      <c r="F176" s="1064">
        <v>-3.3333333334439885E-5</v>
      </c>
      <c r="G176" s="1061">
        <v>3</v>
      </c>
      <c r="H176" s="1062">
        <v>-1.0000000000331966E-4</v>
      </c>
      <c r="I176" s="273">
        <v>6</v>
      </c>
      <c r="J176" s="47">
        <v>8</v>
      </c>
      <c r="K176" s="47">
        <f t="shared" si="41"/>
        <v>0.75</v>
      </c>
      <c r="L176" s="47">
        <v>4</v>
      </c>
      <c r="M176" s="47">
        <v>3</v>
      </c>
      <c r="N176" s="47">
        <v>2</v>
      </c>
      <c r="O176" s="47">
        <v>5</v>
      </c>
      <c r="P176" s="47"/>
      <c r="Q176" s="47"/>
      <c r="R176" s="47"/>
      <c r="S176" s="47"/>
      <c r="T176" s="47"/>
      <c r="U176" s="47"/>
      <c r="V176" s="47">
        <f t="shared" si="50"/>
        <v>14</v>
      </c>
      <c r="W176" s="1052">
        <f t="shared" si="51"/>
        <v>0.5714285714285714</v>
      </c>
      <c r="X176" s="1053">
        <f t="shared" si="52"/>
        <v>0.2857142857142857</v>
      </c>
      <c r="Y176" s="1053" t="e">
        <f t="shared" si="53"/>
        <v>#DIV/0!</v>
      </c>
      <c r="Z176" s="1054" t="e">
        <f t="shared" si="54"/>
        <v>#DIV/0!</v>
      </c>
      <c r="AA176" s="47">
        <v>2</v>
      </c>
      <c r="AB176" s="47">
        <v>-5</v>
      </c>
      <c r="AC176" s="47">
        <v>-3</v>
      </c>
      <c r="AD176" s="47">
        <v>0.4</v>
      </c>
      <c r="AE176" s="846" t="s">
        <v>825</v>
      </c>
      <c r="AF176" s="847" t="s">
        <v>740</v>
      </c>
    </row>
    <row r="177" spans="1:32" x14ac:dyDescent="0.25">
      <c r="A177" s="21" t="s">
        <v>826</v>
      </c>
      <c r="B177" s="13" t="s">
        <v>827</v>
      </c>
      <c r="C177" s="47"/>
      <c r="D177" s="497">
        <v>5.4285714285714288</v>
      </c>
      <c r="E177" s="1060">
        <v>6</v>
      </c>
      <c r="F177" s="670">
        <v>0.57142857142857117</v>
      </c>
      <c r="G177" s="1061">
        <v>5</v>
      </c>
      <c r="H177" s="1062">
        <v>2.8571428571428559</v>
      </c>
      <c r="I177" s="273">
        <v>5</v>
      </c>
      <c r="J177" s="47">
        <v>2</v>
      </c>
      <c r="K177" s="47">
        <f t="shared" si="41"/>
        <v>2.5</v>
      </c>
      <c r="L177" s="47">
        <v>1</v>
      </c>
      <c r="M177" s="47">
        <v>2</v>
      </c>
      <c r="N177" s="47">
        <v>4</v>
      </c>
      <c r="O177" s="47"/>
      <c r="P177" s="47"/>
      <c r="Q177" s="47"/>
      <c r="R177" s="47"/>
      <c r="S177" s="47"/>
      <c r="T177" s="47"/>
      <c r="U177" s="47"/>
      <c r="V177" s="47">
        <f t="shared" si="50"/>
        <v>7</v>
      </c>
      <c r="W177" s="1052">
        <f t="shared" si="51"/>
        <v>0.33333333333333331</v>
      </c>
      <c r="X177" s="1053">
        <f t="shared" si="52"/>
        <v>1</v>
      </c>
      <c r="Y177" s="1053" t="e">
        <f t="shared" si="53"/>
        <v>#DIV/0!</v>
      </c>
      <c r="Z177" s="1054" t="e">
        <f t="shared" si="54"/>
        <v>#DIV/0!</v>
      </c>
      <c r="AA177" s="47">
        <v>4</v>
      </c>
      <c r="AB177" s="47">
        <v>0</v>
      </c>
      <c r="AC177" s="47">
        <v>4</v>
      </c>
      <c r="AD177" s="47" t="e">
        <v>#DIV/0!</v>
      </c>
      <c r="AE177" s="21" t="s">
        <v>826</v>
      </c>
      <c r="AF177" s="13" t="s">
        <v>827</v>
      </c>
    </row>
    <row r="178" spans="1:32" x14ac:dyDescent="0.25">
      <c r="A178" s="20" t="s">
        <v>828</v>
      </c>
      <c r="B178" s="11" t="s">
        <v>829</v>
      </c>
      <c r="C178" s="47"/>
      <c r="D178" s="156">
        <v>9.125</v>
      </c>
      <c r="E178" s="136">
        <v>8.125</v>
      </c>
      <c r="F178" s="1064">
        <v>-1</v>
      </c>
      <c r="G178" s="1061">
        <v>3</v>
      </c>
      <c r="H178" s="1062">
        <v>-3</v>
      </c>
      <c r="I178" s="273">
        <v>7</v>
      </c>
      <c r="J178" s="47">
        <v>20</v>
      </c>
      <c r="K178" s="47">
        <f t="shared" si="41"/>
        <v>0.35</v>
      </c>
      <c r="L178" s="47">
        <v>4</v>
      </c>
      <c r="M178" s="47">
        <v>6</v>
      </c>
      <c r="N178" s="47">
        <v>1</v>
      </c>
      <c r="O178" s="47">
        <v>13</v>
      </c>
      <c r="P178" s="47">
        <v>2</v>
      </c>
      <c r="Q178" s="47">
        <v>1</v>
      </c>
      <c r="R178" s="47"/>
      <c r="S178" s="47"/>
      <c r="T178" s="47"/>
      <c r="U178" s="47"/>
      <c r="V178" s="47">
        <f t="shared" si="50"/>
        <v>27</v>
      </c>
      <c r="W178" s="1052">
        <f t="shared" si="51"/>
        <v>0.4</v>
      </c>
      <c r="X178" s="1053">
        <f t="shared" si="52"/>
        <v>7.1428571428571425E-2</v>
      </c>
      <c r="Y178" s="1053">
        <f t="shared" si="53"/>
        <v>0.66666666666666663</v>
      </c>
      <c r="Z178" s="1054" t="e">
        <f t="shared" si="54"/>
        <v>#DIV/0!</v>
      </c>
      <c r="AA178" s="47">
        <v>5</v>
      </c>
      <c r="AB178" s="47">
        <v>-15</v>
      </c>
      <c r="AC178" s="47">
        <v>-10</v>
      </c>
      <c r="AD178" s="47">
        <v>0.33333333333333331</v>
      </c>
      <c r="AE178" s="20" t="s">
        <v>828</v>
      </c>
      <c r="AF178" s="11" t="s">
        <v>829</v>
      </c>
    </row>
    <row r="179" spans="1:32" x14ac:dyDescent="0.25">
      <c r="A179" s="17" t="s">
        <v>46</v>
      </c>
      <c r="B179" s="11" t="s">
        <v>47</v>
      </c>
      <c r="C179" s="45">
        <v>1</v>
      </c>
      <c r="D179" s="309">
        <v>6.0110999999999999</v>
      </c>
      <c r="E179" s="416">
        <v>5.9</v>
      </c>
      <c r="F179" s="1070">
        <f>+E179-D179</f>
        <v>-0.11109999999999953</v>
      </c>
      <c r="G179" s="1071">
        <v>5</v>
      </c>
      <c r="H179" s="1072">
        <f>+F179*G179</f>
        <v>-0.55549999999999766</v>
      </c>
      <c r="I179" s="1078">
        <v>13</v>
      </c>
      <c r="J179" s="45">
        <v>6</v>
      </c>
      <c r="K179" s="45">
        <f t="shared" ref="K179:K188" si="55">+I179/J179</f>
        <v>2.1666666666666665</v>
      </c>
      <c r="L179" s="45">
        <v>7</v>
      </c>
      <c r="M179" s="45"/>
      <c r="N179" s="45">
        <v>6</v>
      </c>
      <c r="O179" s="45">
        <v>6</v>
      </c>
      <c r="P179" s="45"/>
      <c r="Q179" s="45"/>
      <c r="R179" s="45"/>
      <c r="S179" s="45"/>
      <c r="T179" s="45"/>
      <c r="U179" s="45"/>
      <c r="V179" s="45">
        <f t="shared" si="50"/>
        <v>19</v>
      </c>
      <c r="W179" s="1074">
        <f t="shared" si="51"/>
        <v>1</v>
      </c>
      <c r="X179" s="1075">
        <f t="shared" si="52"/>
        <v>0.5</v>
      </c>
      <c r="Y179" s="1075" t="e">
        <f t="shared" si="53"/>
        <v>#DIV/0!</v>
      </c>
      <c r="Z179" s="1076" t="e">
        <f t="shared" si="54"/>
        <v>#DIV/0!</v>
      </c>
      <c r="AA179" s="45">
        <v>6</v>
      </c>
      <c r="AB179" s="45">
        <v>-6</v>
      </c>
      <c r="AC179" s="45">
        <v>0</v>
      </c>
      <c r="AD179" s="45">
        <v>1</v>
      </c>
      <c r="AE179" s="17" t="s">
        <v>46</v>
      </c>
      <c r="AF179" s="11" t="s">
        <v>47</v>
      </c>
    </row>
    <row r="180" spans="1:32" x14ac:dyDescent="0.25">
      <c r="A180" s="19" t="s">
        <v>830</v>
      </c>
      <c r="B180" s="11" t="s">
        <v>831</v>
      </c>
      <c r="C180" s="47"/>
      <c r="D180" s="136">
        <v>9.25</v>
      </c>
      <c r="E180" s="1060">
        <v>9</v>
      </c>
      <c r="F180" s="670">
        <v>-0.25</v>
      </c>
      <c r="G180" s="1061">
        <v>2</v>
      </c>
      <c r="H180" s="1062">
        <v>-0.5</v>
      </c>
      <c r="I180" s="273">
        <v>2</v>
      </c>
      <c r="J180" s="47">
        <v>6</v>
      </c>
      <c r="K180" s="47">
        <f t="shared" si="55"/>
        <v>0.33333333333333331</v>
      </c>
      <c r="L180" s="47"/>
      <c r="M180" s="47">
        <v>3</v>
      </c>
      <c r="N180" s="47">
        <v>2</v>
      </c>
      <c r="O180" s="47">
        <v>2</v>
      </c>
      <c r="P180" s="47"/>
      <c r="Q180" s="47">
        <v>1</v>
      </c>
      <c r="R180" s="47"/>
      <c r="S180" s="47"/>
      <c r="T180" s="47"/>
      <c r="U180" s="47"/>
      <c r="V180" s="47">
        <f t="shared" si="50"/>
        <v>8</v>
      </c>
      <c r="W180" s="1052">
        <f t="shared" si="51"/>
        <v>0</v>
      </c>
      <c r="X180" s="1053">
        <f t="shared" si="52"/>
        <v>0.5</v>
      </c>
      <c r="Y180" s="1053">
        <f t="shared" si="53"/>
        <v>0</v>
      </c>
      <c r="Z180" s="1054" t="e">
        <f t="shared" si="54"/>
        <v>#DIV/0!</v>
      </c>
      <c r="AA180" s="47">
        <v>2</v>
      </c>
      <c r="AB180" s="47">
        <v>-4</v>
      </c>
      <c r="AC180" s="47">
        <v>-2</v>
      </c>
      <c r="AD180" s="47">
        <v>0.5</v>
      </c>
      <c r="AE180" s="19" t="s">
        <v>830</v>
      </c>
      <c r="AF180" s="11" t="s">
        <v>831</v>
      </c>
    </row>
    <row r="181" spans="1:32" x14ac:dyDescent="0.25">
      <c r="A181" s="19" t="s">
        <v>832</v>
      </c>
      <c r="B181" s="13" t="s">
        <v>746</v>
      </c>
      <c r="C181" s="47"/>
      <c r="D181" s="156">
        <v>8.0333333333333332</v>
      </c>
      <c r="E181" s="136">
        <v>7.4443999999999999</v>
      </c>
      <c r="F181" s="1064">
        <v>-0.58893333333333331</v>
      </c>
      <c r="G181" s="1061">
        <v>4</v>
      </c>
      <c r="H181" s="1062">
        <v>-2.3557333333333332</v>
      </c>
      <c r="I181" s="273">
        <v>17</v>
      </c>
      <c r="J181" s="47">
        <v>13</v>
      </c>
      <c r="K181" s="47">
        <f t="shared" si="55"/>
        <v>1.3076923076923077</v>
      </c>
      <c r="L181" s="47">
        <v>13</v>
      </c>
      <c r="M181" s="47">
        <v>1</v>
      </c>
      <c r="N181" s="47">
        <v>4</v>
      </c>
      <c r="O181" s="47">
        <v>8</v>
      </c>
      <c r="P181" s="47"/>
      <c r="Q181" s="47">
        <v>3</v>
      </c>
      <c r="R181" s="47"/>
      <c r="S181" s="47">
        <v>1</v>
      </c>
      <c r="T181" s="47"/>
      <c r="U181" s="47"/>
      <c r="V181" s="47">
        <f t="shared" si="50"/>
        <v>30</v>
      </c>
      <c r="W181" s="1052">
        <f t="shared" si="51"/>
        <v>0.9285714285714286</v>
      </c>
      <c r="X181" s="1053">
        <f t="shared" si="52"/>
        <v>0.33333333333333331</v>
      </c>
      <c r="Y181" s="1053">
        <f t="shared" si="53"/>
        <v>0</v>
      </c>
      <c r="Z181" s="1054">
        <f t="shared" si="54"/>
        <v>0</v>
      </c>
      <c r="AA181" s="47">
        <v>4</v>
      </c>
      <c r="AB181" s="47">
        <v>-17</v>
      </c>
      <c r="AC181" s="47">
        <v>-13</v>
      </c>
      <c r="AD181" s="47">
        <v>0.23529411764705882</v>
      </c>
      <c r="AE181" s="19" t="s">
        <v>832</v>
      </c>
      <c r="AF181" s="13" t="s">
        <v>746</v>
      </c>
    </row>
    <row r="182" spans="1:32" x14ac:dyDescent="0.25">
      <c r="A182" s="21" t="s">
        <v>940</v>
      </c>
      <c r="B182" s="13" t="s">
        <v>640</v>
      </c>
      <c r="C182" s="47"/>
      <c r="D182" s="497">
        <v>5</v>
      </c>
      <c r="E182" s="1060">
        <v>5</v>
      </c>
      <c r="F182" s="670">
        <v>0</v>
      </c>
      <c r="G182" s="1061">
        <v>6</v>
      </c>
      <c r="H182" s="1062">
        <v>0</v>
      </c>
      <c r="I182" s="273">
        <v>4</v>
      </c>
      <c r="J182" s="47">
        <v>2</v>
      </c>
      <c r="K182" s="47">
        <f t="shared" si="55"/>
        <v>2</v>
      </c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f t="shared" si="50"/>
        <v>0</v>
      </c>
      <c r="W182" s="1052" t="e">
        <f t="shared" si="51"/>
        <v>#DIV/0!</v>
      </c>
      <c r="X182" s="1053" t="e">
        <f t="shared" si="52"/>
        <v>#DIV/0!</v>
      </c>
      <c r="Y182" s="1053" t="e">
        <f t="shared" si="53"/>
        <v>#DIV/0!</v>
      </c>
      <c r="Z182" s="1054" t="e">
        <f t="shared" si="54"/>
        <v>#DIV/0!</v>
      </c>
      <c r="AA182" s="47">
        <v>0</v>
      </c>
      <c r="AB182" s="47">
        <v>0</v>
      </c>
      <c r="AC182" s="47">
        <v>0</v>
      </c>
      <c r="AD182" s="47" t="e">
        <v>#DIV/0!</v>
      </c>
      <c r="AE182" s="21" t="s">
        <v>940</v>
      </c>
      <c r="AF182" s="13" t="s">
        <v>640</v>
      </c>
    </row>
    <row r="183" spans="1:32" x14ac:dyDescent="0.25">
      <c r="A183" s="17" t="s">
        <v>833</v>
      </c>
      <c r="B183" s="11" t="s">
        <v>834</v>
      </c>
      <c r="C183" s="47"/>
      <c r="D183" s="156">
        <v>7.1665777777777775</v>
      </c>
      <c r="E183" s="422">
        <v>6.8888999999999996</v>
      </c>
      <c r="F183" s="1064">
        <v>-0.27767777777777791</v>
      </c>
      <c r="G183" s="1061">
        <v>4</v>
      </c>
      <c r="H183" s="1062">
        <v>-1.1107111111111116</v>
      </c>
      <c r="I183" s="273">
        <v>15</v>
      </c>
      <c r="J183" s="47">
        <v>9</v>
      </c>
      <c r="K183" s="47">
        <f t="shared" si="55"/>
        <v>1.6666666666666667</v>
      </c>
      <c r="L183" s="47">
        <v>8</v>
      </c>
      <c r="M183" s="47">
        <v>3</v>
      </c>
      <c r="N183" s="47">
        <v>6</v>
      </c>
      <c r="O183" s="47">
        <v>5</v>
      </c>
      <c r="P183" s="47">
        <v>1</v>
      </c>
      <c r="Q183" s="47">
        <v>1</v>
      </c>
      <c r="R183" s="47"/>
      <c r="S183" s="47"/>
      <c r="T183" s="47"/>
      <c r="U183" s="47"/>
      <c r="V183" s="47">
        <f t="shared" si="50"/>
        <v>24</v>
      </c>
      <c r="W183" s="1052">
        <f t="shared" si="51"/>
        <v>0.72727272727272729</v>
      </c>
      <c r="X183" s="1053">
        <f t="shared" si="52"/>
        <v>0.54545454545454541</v>
      </c>
      <c r="Y183" s="1053">
        <f t="shared" si="53"/>
        <v>0.5</v>
      </c>
      <c r="Z183" s="1054" t="e">
        <f t="shared" si="54"/>
        <v>#DIV/0!</v>
      </c>
      <c r="AA183" s="47">
        <v>8</v>
      </c>
      <c r="AB183" s="47">
        <v>-7</v>
      </c>
      <c r="AC183" s="47">
        <v>1</v>
      </c>
      <c r="AD183" s="47">
        <v>1.1428571428571428</v>
      </c>
      <c r="AE183" s="17" t="s">
        <v>833</v>
      </c>
      <c r="AF183" s="11" t="s">
        <v>834</v>
      </c>
    </row>
    <row r="184" spans="1:32" x14ac:dyDescent="0.25">
      <c r="A184" s="7" t="s">
        <v>48</v>
      </c>
      <c r="B184" s="12" t="s">
        <v>49</v>
      </c>
      <c r="C184" s="47"/>
      <c r="D184" s="156">
        <v>9.25</v>
      </c>
      <c r="E184" s="136">
        <v>7.125</v>
      </c>
      <c r="F184" s="1064">
        <v>-2.125</v>
      </c>
      <c r="G184" s="1061">
        <v>4</v>
      </c>
      <c r="H184" s="1062">
        <v>-8.5</v>
      </c>
      <c r="I184" s="273">
        <v>13</v>
      </c>
      <c r="J184" s="47">
        <v>22</v>
      </c>
      <c r="K184" s="47">
        <f t="shared" si="55"/>
        <v>0.59090909090909094</v>
      </c>
      <c r="L184" s="47">
        <v>6</v>
      </c>
      <c r="M184" s="47">
        <v>2</v>
      </c>
      <c r="N184" s="47">
        <v>7</v>
      </c>
      <c r="O184" s="47">
        <v>15</v>
      </c>
      <c r="P184" s="47"/>
      <c r="Q184" s="47">
        <v>4</v>
      </c>
      <c r="R184" s="47"/>
      <c r="S184" s="47">
        <v>1</v>
      </c>
      <c r="T184" s="47"/>
      <c r="U184" s="47"/>
      <c r="V184" s="47">
        <f t="shared" si="50"/>
        <v>35</v>
      </c>
      <c r="W184" s="1052">
        <f t="shared" si="51"/>
        <v>0.75</v>
      </c>
      <c r="X184" s="1053">
        <f t="shared" si="52"/>
        <v>0.31818181818181818</v>
      </c>
      <c r="Y184" s="1053">
        <f t="shared" si="53"/>
        <v>0</v>
      </c>
      <c r="Z184" s="1054">
        <f t="shared" si="54"/>
        <v>0</v>
      </c>
      <c r="AA184" s="47">
        <v>7</v>
      </c>
      <c r="AB184" s="47">
        <v>-26</v>
      </c>
      <c r="AC184" s="47">
        <v>-19</v>
      </c>
      <c r="AD184" s="47">
        <v>0.26923076923076922</v>
      </c>
      <c r="AE184" s="7" t="s">
        <v>48</v>
      </c>
      <c r="AF184" s="12" t="s">
        <v>49</v>
      </c>
    </row>
    <row r="185" spans="1:32" x14ac:dyDescent="0.25">
      <c r="A185" s="10" t="s">
        <v>835</v>
      </c>
      <c r="B185" s="13" t="s">
        <v>496</v>
      </c>
      <c r="C185" s="47"/>
      <c r="D185" s="156">
        <v>5.9411142857142858</v>
      </c>
      <c r="E185" s="422">
        <v>6.666666666666667</v>
      </c>
      <c r="F185" s="1064">
        <v>0.72555238095238117</v>
      </c>
      <c r="G185" s="1061">
        <v>4</v>
      </c>
      <c r="H185" s="1062">
        <v>2.9022095238095247</v>
      </c>
      <c r="I185" s="273">
        <v>26</v>
      </c>
      <c r="J185" s="47">
        <v>18</v>
      </c>
      <c r="K185" s="47">
        <f t="shared" si="55"/>
        <v>1.4444444444444444</v>
      </c>
      <c r="L185" s="47">
        <v>10</v>
      </c>
      <c r="M185" s="47">
        <v>7</v>
      </c>
      <c r="N185" s="47">
        <v>8</v>
      </c>
      <c r="O185" s="47">
        <v>8</v>
      </c>
      <c r="P185" s="47">
        <v>9</v>
      </c>
      <c r="Q185" s="47">
        <v>2</v>
      </c>
      <c r="R185" s="47"/>
      <c r="S185" s="47"/>
      <c r="T185" s="47"/>
      <c r="U185" s="47"/>
      <c r="V185" s="47">
        <f t="shared" si="50"/>
        <v>44</v>
      </c>
      <c r="W185" s="1052">
        <f t="shared" si="51"/>
        <v>0.58823529411764708</v>
      </c>
      <c r="X185" s="1053">
        <f t="shared" si="52"/>
        <v>0.5</v>
      </c>
      <c r="Y185" s="1053">
        <f t="shared" si="53"/>
        <v>0.81818181818181823</v>
      </c>
      <c r="Z185" s="1054" t="e">
        <f t="shared" si="54"/>
        <v>#DIV/0!</v>
      </c>
      <c r="AA185" s="47">
        <v>26</v>
      </c>
      <c r="AB185" s="47">
        <v>-12</v>
      </c>
      <c r="AC185" s="47">
        <v>14</v>
      </c>
      <c r="AD185" s="47">
        <v>2.1666666666666665</v>
      </c>
      <c r="AE185" s="10" t="s">
        <v>835</v>
      </c>
      <c r="AF185" s="13" t="s">
        <v>496</v>
      </c>
    </row>
    <row r="186" spans="1:32" x14ac:dyDescent="0.25">
      <c r="A186" s="755" t="s">
        <v>835</v>
      </c>
      <c r="B186" s="11" t="s">
        <v>868</v>
      </c>
      <c r="C186" s="47"/>
      <c r="D186" s="144">
        <v>9.2857142857142865</v>
      </c>
      <c r="E186" s="136">
        <v>8.4285999999999994</v>
      </c>
      <c r="F186" s="1064">
        <v>-0.85711428571428705</v>
      </c>
      <c r="G186" s="1061">
        <v>3</v>
      </c>
      <c r="H186" s="1062">
        <v>-2.5713428571428611</v>
      </c>
      <c r="I186" s="273">
        <v>5</v>
      </c>
      <c r="J186" s="47">
        <v>10</v>
      </c>
      <c r="K186" s="47">
        <f>+I186/J186</f>
        <v>0.5</v>
      </c>
      <c r="L186" s="47">
        <v>5</v>
      </c>
      <c r="M186" s="47">
        <v>2</v>
      </c>
      <c r="N186" s="47"/>
      <c r="O186" s="47">
        <v>5</v>
      </c>
      <c r="P186" s="47"/>
      <c r="Q186" s="47">
        <v>2</v>
      </c>
      <c r="R186" s="47"/>
      <c r="S186" s="47">
        <v>1</v>
      </c>
      <c r="T186" s="47"/>
      <c r="U186" s="47"/>
      <c r="V186" s="47">
        <f>+L186+M186+N186+O186+P186+Q186+R186+S186+T186+U186</f>
        <v>15</v>
      </c>
      <c r="W186" s="1052">
        <f>+L186/(M186+L186)</f>
        <v>0.7142857142857143</v>
      </c>
      <c r="X186" s="1053">
        <f>+N186/(O186+N186)</f>
        <v>0</v>
      </c>
      <c r="Y186" s="1053">
        <f>+P186/(Q186+P186)</f>
        <v>0</v>
      </c>
      <c r="Z186" s="1054">
        <f>+R186/(S186+R186)</f>
        <v>0</v>
      </c>
      <c r="AA186" s="47">
        <v>0</v>
      </c>
      <c r="AB186" s="47">
        <v>-12</v>
      </c>
      <c r="AC186" s="47">
        <v>-12</v>
      </c>
      <c r="AD186" s="47">
        <v>0</v>
      </c>
      <c r="AE186" s="755" t="s">
        <v>835</v>
      </c>
      <c r="AF186" s="11" t="s">
        <v>868</v>
      </c>
    </row>
    <row r="187" spans="1:32" x14ac:dyDescent="0.25">
      <c r="A187" s="755" t="s">
        <v>941</v>
      </c>
      <c r="B187" s="13" t="s">
        <v>838</v>
      </c>
      <c r="C187" s="45">
        <v>1</v>
      </c>
      <c r="D187" s="416">
        <v>4.8833000000000002</v>
      </c>
      <c r="E187" s="1077">
        <v>6.4443999999999999</v>
      </c>
      <c r="F187" s="1070">
        <f>+E187-D187</f>
        <v>1.5610999999999997</v>
      </c>
      <c r="G187" s="1071">
        <v>5</v>
      </c>
      <c r="H187" s="1072">
        <f>+F187*G187</f>
        <v>7.8054999999999986</v>
      </c>
      <c r="I187" s="1078">
        <v>62</v>
      </c>
      <c r="J187" s="45">
        <v>11</v>
      </c>
      <c r="K187" s="45">
        <f t="shared" si="55"/>
        <v>5.6363636363636367</v>
      </c>
      <c r="L187" s="45">
        <v>40</v>
      </c>
      <c r="M187" s="45">
        <v>5</v>
      </c>
      <c r="N187" s="45">
        <v>19</v>
      </c>
      <c r="O187" s="45">
        <v>6</v>
      </c>
      <c r="P187" s="45">
        <v>3</v>
      </c>
      <c r="Q187" s="45"/>
      <c r="R187" s="45"/>
      <c r="S187" s="45"/>
      <c r="T187" s="45"/>
      <c r="U187" s="45"/>
      <c r="V187" s="45">
        <f t="shared" si="50"/>
        <v>73</v>
      </c>
      <c r="W187" s="1074">
        <f t="shared" si="51"/>
        <v>0.88888888888888884</v>
      </c>
      <c r="X187" s="1075">
        <f t="shared" si="52"/>
        <v>0.76</v>
      </c>
      <c r="Y187" s="1075">
        <f t="shared" si="53"/>
        <v>1</v>
      </c>
      <c r="Z187" s="1076" t="e">
        <f t="shared" si="54"/>
        <v>#DIV/0!</v>
      </c>
      <c r="AA187" s="45">
        <v>25</v>
      </c>
      <c r="AB187" s="45">
        <v>-6</v>
      </c>
      <c r="AC187" s="45">
        <v>19</v>
      </c>
      <c r="AD187" s="45">
        <v>4.166666666666667</v>
      </c>
      <c r="AE187" s="755" t="s">
        <v>941</v>
      </c>
      <c r="AF187" s="13" t="s">
        <v>838</v>
      </c>
    </row>
    <row r="188" spans="1:32" x14ac:dyDescent="0.25">
      <c r="A188" s="962" t="s">
        <v>841</v>
      </c>
      <c r="B188" s="13" t="s">
        <v>842</v>
      </c>
      <c r="C188" s="47"/>
      <c r="D188" s="497">
        <v>5</v>
      </c>
      <c r="E188" s="1060">
        <v>5</v>
      </c>
      <c r="F188" s="670">
        <v>0</v>
      </c>
      <c r="G188" s="1061">
        <v>6</v>
      </c>
      <c r="H188" s="1062">
        <v>0</v>
      </c>
      <c r="I188" s="1086">
        <v>5</v>
      </c>
      <c r="J188" s="834">
        <v>0</v>
      </c>
      <c r="K188" s="834" t="e">
        <f t="shared" si="55"/>
        <v>#DIV/0!</v>
      </c>
      <c r="L188" s="834">
        <v>5</v>
      </c>
      <c r="M188" s="125"/>
      <c r="N188" s="125"/>
      <c r="O188" s="125"/>
      <c r="P188" s="125"/>
      <c r="Q188" s="125"/>
      <c r="R188" s="125"/>
      <c r="S188" s="125"/>
      <c r="T188" s="125"/>
      <c r="U188" s="125"/>
      <c r="V188" s="47">
        <f t="shared" si="50"/>
        <v>5</v>
      </c>
      <c r="W188" s="1052">
        <f t="shared" si="51"/>
        <v>1</v>
      </c>
      <c r="X188" s="1053" t="e">
        <f t="shared" si="52"/>
        <v>#DIV/0!</v>
      </c>
      <c r="Y188" s="1053" t="e">
        <f t="shared" si="53"/>
        <v>#DIV/0!</v>
      </c>
      <c r="Z188" s="1054" t="e">
        <f t="shared" si="54"/>
        <v>#DIV/0!</v>
      </c>
      <c r="AA188" s="47">
        <v>0</v>
      </c>
      <c r="AB188" s="47">
        <v>0</v>
      </c>
      <c r="AC188" s="47">
        <v>0</v>
      </c>
      <c r="AD188" s="47" t="e">
        <v>#DIV/0!</v>
      </c>
      <c r="AE188" s="962" t="s">
        <v>841</v>
      </c>
      <c r="AF188" s="13" t="s">
        <v>842</v>
      </c>
    </row>
    <row r="189" spans="1:32" x14ac:dyDescent="0.25">
      <c r="A189" s="7" t="s">
        <v>843</v>
      </c>
      <c r="B189" s="11" t="s">
        <v>846</v>
      </c>
      <c r="C189" s="47"/>
      <c r="D189" s="144">
        <v>6.8888888888888893</v>
      </c>
      <c r="E189" s="136">
        <v>6.8888888888888893</v>
      </c>
      <c r="F189" s="1064">
        <v>0</v>
      </c>
      <c r="G189" s="1061">
        <v>4</v>
      </c>
      <c r="H189" s="1062">
        <v>0</v>
      </c>
      <c r="I189" s="273">
        <v>8</v>
      </c>
      <c r="J189" s="47">
        <v>5</v>
      </c>
      <c r="K189" s="47">
        <f>+I189/J189</f>
        <v>1.6</v>
      </c>
      <c r="L189" s="47">
        <v>2</v>
      </c>
      <c r="M189" s="47"/>
      <c r="N189" s="47">
        <v>6</v>
      </c>
      <c r="O189" s="47">
        <v>5</v>
      </c>
      <c r="P189" s="47"/>
      <c r="Q189" s="47"/>
      <c r="R189" s="47"/>
      <c r="S189" s="47"/>
      <c r="T189" s="47"/>
      <c r="U189" s="47"/>
      <c r="V189" s="47">
        <f>+L189+M189+N189+O189+P189+Q189+R189+S189+T189+U189</f>
        <v>13</v>
      </c>
      <c r="W189" s="1052">
        <f>+L189/(M189+L189)</f>
        <v>1</v>
      </c>
      <c r="X189" s="1053">
        <f>+N189/(O189+N189)</f>
        <v>0.54545454545454541</v>
      </c>
      <c r="Y189" s="1053" t="e">
        <f>+P189/(Q189+P189)</f>
        <v>#DIV/0!</v>
      </c>
      <c r="Z189" s="1054" t="e">
        <f>+R189/(S189+R189)</f>
        <v>#DIV/0!</v>
      </c>
      <c r="AA189" s="47">
        <v>6</v>
      </c>
      <c r="AB189" s="47">
        <v>-5</v>
      </c>
      <c r="AC189" s="47">
        <v>1</v>
      </c>
      <c r="AD189" s="47">
        <v>1.2</v>
      </c>
      <c r="AE189" s="7" t="s">
        <v>843</v>
      </c>
      <c r="AF189" s="11" t="s">
        <v>846</v>
      </c>
    </row>
    <row r="190" spans="1:32" ht="15.75" thickBot="1" x14ac:dyDescent="0.3">
      <c r="A190" s="18" t="s">
        <v>843</v>
      </c>
      <c r="B190" s="11" t="s">
        <v>844</v>
      </c>
      <c r="C190" s="47"/>
      <c r="D190" s="144">
        <v>8.0694444444444446</v>
      </c>
      <c r="E190" s="422">
        <v>6.6666999999999996</v>
      </c>
      <c r="F190" s="1064">
        <v>-1.402744444444445</v>
      </c>
      <c r="G190" s="1061">
        <v>4</v>
      </c>
      <c r="H190" s="1062">
        <v>-5.6109777777777801</v>
      </c>
      <c r="I190" s="47">
        <v>20</v>
      </c>
      <c r="J190" s="47">
        <v>26</v>
      </c>
      <c r="K190" s="47">
        <f>+I190/J190</f>
        <v>0.76923076923076927</v>
      </c>
      <c r="L190" s="47">
        <v>9</v>
      </c>
      <c r="M190" s="47">
        <v>12</v>
      </c>
      <c r="N190" s="47">
        <v>10</v>
      </c>
      <c r="O190" s="47">
        <v>11</v>
      </c>
      <c r="P190" s="47">
        <v>1</v>
      </c>
      <c r="Q190" s="47">
        <v>2</v>
      </c>
      <c r="R190" s="47"/>
      <c r="S190" s="47">
        <v>1</v>
      </c>
      <c r="T190" s="47"/>
      <c r="U190" s="47"/>
      <c r="V190" s="47">
        <f>+L190+M190+N190+O190+P190+Q190+R190+S190+T190+U190</f>
        <v>46</v>
      </c>
      <c r="W190" s="1052">
        <f>+L190/(M190+L190)</f>
        <v>0.42857142857142855</v>
      </c>
      <c r="X190" s="1053">
        <f>+N190/(O190+N190)</f>
        <v>0.47619047619047616</v>
      </c>
      <c r="Y190" s="1053">
        <f>+P190/(Q190+P190)</f>
        <v>0.33333333333333331</v>
      </c>
      <c r="Z190" s="1054">
        <f>+R190/(S190+R190)</f>
        <v>0</v>
      </c>
      <c r="AA190" s="47">
        <v>12</v>
      </c>
      <c r="AB190" s="47">
        <v>-18</v>
      </c>
      <c r="AC190" s="47">
        <v>-6</v>
      </c>
      <c r="AD190" s="47">
        <v>0.66666666666666663</v>
      </c>
      <c r="AE190" s="18" t="s">
        <v>843</v>
      </c>
      <c r="AF190" s="11" t="s">
        <v>844</v>
      </c>
    </row>
    <row r="191" spans="1:32" x14ac:dyDescent="0.25">
      <c r="A191" t="s">
        <v>1043</v>
      </c>
      <c r="C191" s="1035" t="s">
        <v>1044</v>
      </c>
      <c r="D191" s="1036" t="s">
        <v>115</v>
      </c>
      <c r="E191" s="1011" t="s">
        <v>1045</v>
      </c>
      <c r="F191" s="1037" t="s">
        <v>231</v>
      </c>
      <c r="G191" s="995" t="s">
        <v>1045</v>
      </c>
      <c r="H191" s="1038" t="s">
        <v>1046</v>
      </c>
      <c r="I191" s="26"/>
      <c r="J191" s="26"/>
      <c r="K191" s="26"/>
      <c r="L191" s="26" t="s">
        <v>1047</v>
      </c>
      <c r="M191" s="26" t="s">
        <v>1047</v>
      </c>
      <c r="N191" s="26" t="s">
        <v>1048</v>
      </c>
      <c r="O191" s="26" t="s">
        <v>1049</v>
      </c>
      <c r="P191" s="26" t="s">
        <v>1050</v>
      </c>
      <c r="Q191" s="26" t="s">
        <v>1049</v>
      </c>
      <c r="R191" s="26" t="s">
        <v>1051</v>
      </c>
      <c r="S191" s="26" t="s">
        <v>1052</v>
      </c>
      <c r="T191" s="26" t="s">
        <v>1053</v>
      </c>
      <c r="U191" s="26" t="s">
        <v>1054</v>
      </c>
      <c r="V191" s="26"/>
      <c r="W191" s="26"/>
      <c r="X191" s="26"/>
      <c r="Y191" s="26"/>
      <c r="Z191" s="26"/>
      <c r="AA191" s="1036"/>
      <c r="AB191" s="1036"/>
      <c r="AC191" s="1011"/>
      <c r="AD191" s="1011"/>
      <c r="AE191" t="s">
        <v>1043</v>
      </c>
    </row>
    <row r="192" spans="1:32" x14ac:dyDescent="0.25">
      <c r="A192" t="s">
        <v>1055</v>
      </c>
      <c r="C192" s="1021" t="s">
        <v>926</v>
      </c>
      <c r="D192" s="1039" t="s">
        <v>64</v>
      </c>
      <c r="E192" s="1021" t="s">
        <v>1056</v>
      </c>
      <c r="F192" s="113"/>
      <c r="G192" s="73" t="s">
        <v>1056</v>
      </c>
      <c r="H192" s="1040" t="s">
        <v>231</v>
      </c>
      <c r="I192" s="26"/>
      <c r="J192" s="26"/>
      <c r="K192" s="26"/>
      <c r="L192" s="26" t="s">
        <v>1057</v>
      </c>
      <c r="M192" s="26" t="s">
        <v>1057</v>
      </c>
      <c r="N192" s="26" t="s">
        <v>1058</v>
      </c>
      <c r="O192" s="26" t="s">
        <v>1059</v>
      </c>
      <c r="P192" s="26" t="s">
        <v>1060</v>
      </c>
      <c r="Q192" s="26" t="s">
        <v>1061</v>
      </c>
      <c r="R192" s="26" t="s">
        <v>1062</v>
      </c>
      <c r="S192" s="26" t="s">
        <v>1063</v>
      </c>
      <c r="T192" s="26" t="s">
        <v>1062</v>
      </c>
      <c r="U192" s="26" t="s">
        <v>1063</v>
      </c>
      <c r="V192" s="26"/>
      <c r="W192" s="26"/>
      <c r="X192" s="26"/>
      <c r="Y192" s="26"/>
      <c r="Z192" s="26"/>
      <c r="AA192" s="1042" t="s">
        <v>1083</v>
      </c>
      <c r="AB192" s="1042" t="s">
        <v>1084</v>
      </c>
      <c r="AC192" s="1039" t="s">
        <v>1085</v>
      </c>
      <c r="AD192" s="1039" t="s">
        <v>1086</v>
      </c>
      <c r="AE192" t="s">
        <v>1055</v>
      </c>
    </row>
    <row r="193" spans="1:32" x14ac:dyDescent="0.25">
      <c r="C193" s="1021"/>
      <c r="D193" s="1039"/>
      <c r="E193" s="1021"/>
      <c r="F193" s="113"/>
      <c r="G193" s="73" t="s">
        <v>1028</v>
      </c>
      <c r="H193" s="1041" t="s">
        <v>1064</v>
      </c>
      <c r="I193" s="26"/>
      <c r="J193" s="26"/>
      <c r="K193" s="26"/>
      <c r="L193" s="26" t="s">
        <v>1065</v>
      </c>
      <c r="M193" s="26" t="s">
        <v>1066</v>
      </c>
      <c r="N193" s="26" t="s">
        <v>64</v>
      </c>
      <c r="O193" s="26" t="s">
        <v>1067</v>
      </c>
      <c r="P193" s="26" t="s">
        <v>1067</v>
      </c>
      <c r="Q193" s="26" t="s">
        <v>64</v>
      </c>
      <c r="R193" s="26" t="s">
        <v>64</v>
      </c>
      <c r="S193" s="26" t="s">
        <v>64</v>
      </c>
      <c r="T193" s="26" t="s">
        <v>64</v>
      </c>
      <c r="U193" s="26" t="s">
        <v>64</v>
      </c>
      <c r="V193" s="26"/>
      <c r="W193" s="26" t="s">
        <v>1068</v>
      </c>
      <c r="X193" s="26" t="s">
        <v>1069</v>
      </c>
      <c r="Y193" s="26" t="s">
        <v>1070</v>
      </c>
      <c r="Z193" s="26" t="s">
        <v>1071</v>
      </c>
      <c r="AA193" s="1042" t="s">
        <v>211</v>
      </c>
      <c r="AB193" s="1042" t="s">
        <v>211</v>
      </c>
      <c r="AC193" s="1042" t="s">
        <v>269</v>
      </c>
      <c r="AD193" s="1039" t="s">
        <v>1087</v>
      </c>
    </row>
    <row r="194" spans="1:32" x14ac:dyDescent="0.25">
      <c r="C194" s="1021"/>
      <c r="D194" s="1042" t="s">
        <v>1072</v>
      </c>
      <c r="E194" s="1043" t="s">
        <v>1073</v>
      </c>
      <c r="F194" s="1044" t="s">
        <v>1074</v>
      </c>
      <c r="G194" s="1045" t="s">
        <v>1075</v>
      </c>
      <c r="H194" s="1045" t="s">
        <v>1076</v>
      </c>
      <c r="I194" s="1046" t="s">
        <v>878</v>
      </c>
      <c r="J194" s="1046" t="s">
        <v>878</v>
      </c>
      <c r="K194" s="1046" t="s">
        <v>880</v>
      </c>
      <c r="L194" s="1046">
        <v>0</v>
      </c>
      <c r="M194" s="1046">
        <v>0</v>
      </c>
      <c r="N194" s="1046">
        <v>1</v>
      </c>
      <c r="O194" s="1046">
        <v>-1</v>
      </c>
      <c r="P194" s="1046">
        <v>2</v>
      </c>
      <c r="Q194" s="1046">
        <v>-2</v>
      </c>
      <c r="R194" s="1046">
        <v>3</v>
      </c>
      <c r="S194" s="1046">
        <v>-3</v>
      </c>
      <c r="T194" s="1046">
        <v>4</v>
      </c>
      <c r="U194" s="1046">
        <v>-4</v>
      </c>
      <c r="V194" s="1046"/>
      <c r="W194" s="1046" t="s">
        <v>916</v>
      </c>
      <c r="X194" s="1046" t="s">
        <v>916</v>
      </c>
      <c r="Y194" s="1046" t="s">
        <v>916</v>
      </c>
      <c r="Z194" s="1046" t="s">
        <v>916</v>
      </c>
      <c r="AA194" s="1042" t="s">
        <v>1088</v>
      </c>
      <c r="AB194" s="1042" t="s">
        <v>1088</v>
      </c>
      <c r="AC194" s="1042" t="s">
        <v>210</v>
      </c>
      <c r="AD194" s="1042" t="s">
        <v>1089</v>
      </c>
    </row>
    <row r="195" spans="1:32" ht="15.75" thickBot="1" x14ac:dyDescent="0.3">
      <c r="C195" s="398"/>
      <c r="D195" s="398"/>
      <c r="E195" s="398"/>
      <c r="F195" s="155" t="s">
        <v>1077</v>
      </c>
      <c r="G195" s="398"/>
      <c r="H195" s="155" t="s">
        <v>1078</v>
      </c>
      <c r="I195" s="114" t="s">
        <v>1079</v>
      </c>
      <c r="J195" s="164" t="s">
        <v>1080</v>
      </c>
      <c r="K195" s="114" t="s">
        <v>1081</v>
      </c>
      <c r="L195" s="111" t="s">
        <v>1065</v>
      </c>
      <c r="M195" s="114" t="s">
        <v>1082</v>
      </c>
      <c r="N195" s="111" t="s">
        <v>1065</v>
      </c>
      <c r="O195" s="114" t="s">
        <v>1082</v>
      </c>
      <c r="P195" s="111" t="s">
        <v>1065</v>
      </c>
      <c r="Q195" s="114" t="s">
        <v>1082</v>
      </c>
      <c r="R195" s="111" t="s">
        <v>1065</v>
      </c>
      <c r="S195" s="114" t="s">
        <v>1082</v>
      </c>
      <c r="T195" s="111" t="s">
        <v>1065</v>
      </c>
      <c r="U195" s="114" t="s">
        <v>1082</v>
      </c>
      <c r="V195" s="114" t="s">
        <v>221</v>
      </c>
      <c r="W195" s="114" t="s">
        <v>921</v>
      </c>
      <c r="X195" s="114" t="s">
        <v>921</v>
      </c>
      <c r="Y195" s="114" t="s">
        <v>921</v>
      </c>
      <c r="Z195" s="114" t="s">
        <v>921</v>
      </c>
      <c r="AA195" s="1090" t="s">
        <v>1079</v>
      </c>
      <c r="AB195" s="1090" t="s">
        <v>1080</v>
      </c>
      <c r="AC195" s="1090" t="s">
        <v>211</v>
      </c>
      <c r="AD195" s="1090" t="s">
        <v>1090</v>
      </c>
    </row>
    <row r="196" spans="1:32" x14ac:dyDescent="0.25">
      <c r="A196" s="17" t="s">
        <v>942</v>
      </c>
      <c r="B196" s="13" t="s">
        <v>943</v>
      </c>
      <c r="C196" s="47"/>
      <c r="D196" s="497">
        <v>6.6</v>
      </c>
      <c r="E196" s="1060">
        <v>6</v>
      </c>
      <c r="F196" s="670">
        <v>-0.59999999999999964</v>
      </c>
      <c r="G196" s="1061">
        <v>5</v>
      </c>
      <c r="H196" s="1062">
        <v>-2.9999999999999982</v>
      </c>
      <c r="I196" s="273">
        <v>2</v>
      </c>
      <c r="J196" s="47">
        <v>3</v>
      </c>
      <c r="K196" s="47">
        <f>+I196/J196</f>
        <v>0.66666666666666663</v>
      </c>
      <c r="L196" s="47">
        <v>1</v>
      </c>
      <c r="M196" s="47"/>
      <c r="N196" s="47">
        <v>1</v>
      </c>
      <c r="O196" s="47">
        <v>2</v>
      </c>
      <c r="P196" s="47"/>
      <c r="Q196" s="47">
        <v>1</v>
      </c>
      <c r="R196" s="47"/>
      <c r="S196" s="47"/>
      <c r="T196" s="47"/>
      <c r="U196" s="47"/>
      <c r="V196" s="47">
        <f t="shared" ref="V196:V213" si="56">+L196+M196+N196+O196+P196+Q196+R196+S196+T196+U196</f>
        <v>5</v>
      </c>
      <c r="W196" s="1052">
        <f t="shared" ref="W196:W203" si="57">+L196/(M196+L196)</f>
        <v>1</v>
      </c>
      <c r="X196" s="1053">
        <f t="shared" ref="X196:X203" si="58">+N196/(O196+N196)</f>
        <v>0.33333333333333331</v>
      </c>
      <c r="Y196" s="1053">
        <f t="shared" ref="Y196:Y203" si="59">+P196/(Q196+P196)</f>
        <v>0</v>
      </c>
      <c r="Z196" s="1054" t="e">
        <f t="shared" ref="Z196:Z203" si="60">+R196/(S196+R196)</f>
        <v>#DIV/0!</v>
      </c>
      <c r="AA196" s="47">
        <v>1</v>
      </c>
      <c r="AB196" s="47">
        <v>-4</v>
      </c>
      <c r="AC196" s="47">
        <v>-3</v>
      </c>
      <c r="AD196" s="47">
        <v>0.25</v>
      </c>
      <c r="AE196" s="17" t="s">
        <v>942</v>
      </c>
      <c r="AF196" s="13" t="s">
        <v>943</v>
      </c>
    </row>
    <row r="197" spans="1:32" x14ac:dyDescent="0.25">
      <c r="A197" s="21" t="s">
        <v>847</v>
      </c>
      <c r="B197" s="13" t="s">
        <v>11</v>
      </c>
      <c r="C197" s="47"/>
      <c r="D197" s="497">
        <v>4.5237428571428566</v>
      </c>
      <c r="E197" s="136">
        <v>5.6665999999999999</v>
      </c>
      <c r="F197" s="1064">
        <v>1.1428571428571432</v>
      </c>
      <c r="G197" s="1061">
        <v>5</v>
      </c>
      <c r="H197" s="1062">
        <v>5.7142857142857162</v>
      </c>
      <c r="I197" s="273">
        <v>13</v>
      </c>
      <c r="J197" s="47">
        <v>3</v>
      </c>
      <c r="K197" s="47">
        <f t="shared" ref="K197:K203" si="61">+I197/J197</f>
        <v>4.333333333333333</v>
      </c>
      <c r="L197" s="47">
        <v>4</v>
      </c>
      <c r="M197" s="47">
        <v>3</v>
      </c>
      <c r="N197" s="47">
        <v>7</v>
      </c>
      <c r="O197" s="47"/>
      <c r="P197" s="47">
        <v>2</v>
      </c>
      <c r="Q197" s="47"/>
      <c r="R197" s="47"/>
      <c r="S197" s="47"/>
      <c r="T197" s="47"/>
      <c r="U197" s="47"/>
      <c r="V197" s="47">
        <f t="shared" si="56"/>
        <v>16</v>
      </c>
      <c r="W197" s="1052">
        <f t="shared" si="57"/>
        <v>0.5714285714285714</v>
      </c>
      <c r="X197" s="1053">
        <f t="shared" si="58"/>
        <v>1</v>
      </c>
      <c r="Y197" s="1053">
        <f t="shared" si="59"/>
        <v>1</v>
      </c>
      <c r="Z197" s="1054" t="e">
        <f t="shared" si="60"/>
        <v>#DIV/0!</v>
      </c>
      <c r="AA197" s="47">
        <v>11</v>
      </c>
      <c r="AB197" s="47">
        <v>0</v>
      </c>
      <c r="AC197" s="47">
        <v>11</v>
      </c>
      <c r="AD197" s="47" t="e">
        <v>#DIV/0!</v>
      </c>
      <c r="AE197" s="21" t="s">
        <v>847</v>
      </c>
      <c r="AF197" s="13" t="s">
        <v>11</v>
      </c>
    </row>
    <row r="198" spans="1:32" x14ac:dyDescent="0.25">
      <c r="A198" s="17" t="s">
        <v>848</v>
      </c>
      <c r="B198" s="13" t="s">
        <v>849</v>
      </c>
      <c r="C198" s="45">
        <v>1</v>
      </c>
      <c r="D198" s="416">
        <v>6.1333000000000002</v>
      </c>
      <c r="E198" s="1077">
        <v>5.5</v>
      </c>
      <c r="F198" s="1070">
        <f>+E198-D198</f>
        <v>-0.6333000000000002</v>
      </c>
      <c r="G198" s="1071">
        <v>5</v>
      </c>
      <c r="H198" s="1072">
        <f>+F198*G198</f>
        <v>-3.166500000000001</v>
      </c>
      <c r="I198" s="1078">
        <v>24</v>
      </c>
      <c r="J198" s="45">
        <v>18</v>
      </c>
      <c r="K198" s="45">
        <f t="shared" si="61"/>
        <v>1.3333333333333333</v>
      </c>
      <c r="L198" s="45">
        <v>14</v>
      </c>
      <c r="M198" s="45">
        <v>7</v>
      </c>
      <c r="N198" s="45">
        <v>9</v>
      </c>
      <c r="O198" s="45">
        <v>8</v>
      </c>
      <c r="P198" s="45"/>
      <c r="Q198" s="45">
        <v>3</v>
      </c>
      <c r="R198" s="45">
        <v>1</v>
      </c>
      <c r="S198" s="45"/>
      <c r="T198" s="45"/>
      <c r="U198" s="45"/>
      <c r="V198" s="45">
        <f t="shared" si="56"/>
        <v>42</v>
      </c>
      <c r="W198" s="1074">
        <f t="shared" si="57"/>
        <v>0.66666666666666663</v>
      </c>
      <c r="X198" s="1075">
        <f t="shared" si="58"/>
        <v>0.52941176470588236</v>
      </c>
      <c r="Y198" s="1075">
        <f t="shared" si="59"/>
        <v>0</v>
      </c>
      <c r="Z198" s="1076">
        <f t="shared" si="60"/>
        <v>1</v>
      </c>
      <c r="AA198" s="45">
        <v>12</v>
      </c>
      <c r="AB198" s="45">
        <v>-14</v>
      </c>
      <c r="AC198" s="45">
        <v>-2</v>
      </c>
      <c r="AD198" s="45">
        <v>0.8571428571428571</v>
      </c>
      <c r="AE198" s="17" t="s">
        <v>848</v>
      </c>
      <c r="AF198" s="13" t="s">
        <v>849</v>
      </c>
    </row>
    <row r="199" spans="1:32" x14ac:dyDescent="0.25">
      <c r="A199" s="21" t="s">
        <v>851</v>
      </c>
      <c r="B199" s="13" t="s">
        <v>852</v>
      </c>
      <c r="C199" s="47"/>
      <c r="D199" s="144">
        <v>4.6666666666666661</v>
      </c>
      <c r="E199" s="1088">
        <v>4.5555555555555554</v>
      </c>
      <c r="F199" s="1064">
        <v>-0.11111111111111072</v>
      </c>
      <c r="G199" s="1061">
        <v>6</v>
      </c>
      <c r="H199" s="1062">
        <v>-0.6666666666666643</v>
      </c>
      <c r="I199" s="273">
        <v>15</v>
      </c>
      <c r="J199" s="47">
        <v>3</v>
      </c>
      <c r="K199" s="47">
        <f t="shared" si="61"/>
        <v>5</v>
      </c>
      <c r="L199" s="47">
        <v>15</v>
      </c>
      <c r="M199" s="47"/>
      <c r="N199" s="47"/>
      <c r="O199" s="47">
        <v>1</v>
      </c>
      <c r="P199" s="47"/>
      <c r="Q199" s="47">
        <v>1</v>
      </c>
      <c r="R199" s="47"/>
      <c r="S199" s="47">
        <v>1</v>
      </c>
      <c r="T199" s="47"/>
      <c r="U199" s="47"/>
      <c r="V199" s="47">
        <f t="shared" si="56"/>
        <v>18</v>
      </c>
      <c r="W199" s="1052">
        <f t="shared" si="57"/>
        <v>1</v>
      </c>
      <c r="X199" s="1053">
        <f t="shared" si="58"/>
        <v>0</v>
      </c>
      <c r="Y199" s="1053">
        <f t="shared" si="59"/>
        <v>0</v>
      </c>
      <c r="Z199" s="1054">
        <f t="shared" si="60"/>
        <v>0</v>
      </c>
      <c r="AA199" s="47">
        <v>0</v>
      </c>
      <c r="AB199" s="47">
        <v>-6</v>
      </c>
      <c r="AC199" s="47">
        <v>-6</v>
      </c>
      <c r="AD199" s="47">
        <v>0</v>
      </c>
      <c r="AE199" s="21" t="s">
        <v>851</v>
      </c>
      <c r="AF199" s="13" t="s">
        <v>852</v>
      </c>
    </row>
    <row r="200" spans="1:32" x14ac:dyDescent="0.25">
      <c r="A200" s="16" t="s">
        <v>851</v>
      </c>
      <c r="B200" s="13" t="s">
        <v>853</v>
      </c>
      <c r="C200" s="47"/>
      <c r="D200" s="497">
        <v>6.666666666666667</v>
      </c>
      <c r="E200" s="1060">
        <v>7</v>
      </c>
      <c r="F200" s="670">
        <v>0.33333333333333304</v>
      </c>
      <c r="G200" s="1061">
        <v>4</v>
      </c>
      <c r="H200" s="1062">
        <v>1.3333333333333321</v>
      </c>
      <c r="I200" s="273">
        <v>2</v>
      </c>
      <c r="J200" s="47">
        <v>1</v>
      </c>
      <c r="K200" s="47">
        <f t="shared" si="61"/>
        <v>2</v>
      </c>
      <c r="L200" s="47"/>
      <c r="M200" s="47"/>
      <c r="N200" s="47">
        <v>2</v>
      </c>
      <c r="O200" s="47">
        <v>1</v>
      </c>
      <c r="P200" s="47"/>
      <c r="Q200" s="47"/>
      <c r="R200" s="47"/>
      <c r="S200" s="47"/>
      <c r="T200" s="47"/>
      <c r="U200" s="47"/>
      <c r="V200" s="47">
        <f t="shared" si="56"/>
        <v>3</v>
      </c>
      <c r="W200" s="1052" t="e">
        <f t="shared" si="57"/>
        <v>#DIV/0!</v>
      </c>
      <c r="X200" s="1053">
        <f t="shared" si="58"/>
        <v>0.66666666666666663</v>
      </c>
      <c r="Y200" s="1053" t="e">
        <f t="shared" si="59"/>
        <v>#DIV/0!</v>
      </c>
      <c r="Z200" s="1054" t="e">
        <f t="shared" si="60"/>
        <v>#DIV/0!</v>
      </c>
      <c r="AA200" s="47">
        <v>2</v>
      </c>
      <c r="AB200" s="47">
        <v>-1</v>
      </c>
      <c r="AC200" s="47">
        <v>1</v>
      </c>
      <c r="AD200" s="47">
        <v>2</v>
      </c>
      <c r="AE200" s="16" t="s">
        <v>851</v>
      </c>
      <c r="AF200" s="13" t="s">
        <v>853</v>
      </c>
    </row>
    <row r="201" spans="1:32" x14ac:dyDescent="0.25">
      <c r="A201" s="16" t="s">
        <v>855</v>
      </c>
      <c r="B201" s="13" t="s">
        <v>856</v>
      </c>
      <c r="C201" s="47"/>
      <c r="D201" s="144">
        <v>8</v>
      </c>
      <c r="E201" s="422">
        <v>7.5</v>
      </c>
      <c r="F201" s="1064">
        <v>-0.5</v>
      </c>
      <c r="G201" s="1061">
        <v>3</v>
      </c>
      <c r="H201" s="1062">
        <v>-1.5</v>
      </c>
      <c r="I201" s="273">
        <v>10</v>
      </c>
      <c r="J201" s="47">
        <v>11</v>
      </c>
      <c r="K201" s="47">
        <f t="shared" si="61"/>
        <v>0.90909090909090906</v>
      </c>
      <c r="L201" s="47">
        <v>3</v>
      </c>
      <c r="M201" s="47"/>
      <c r="N201" s="47">
        <v>7</v>
      </c>
      <c r="O201" s="47">
        <v>7</v>
      </c>
      <c r="P201" s="47"/>
      <c r="Q201" s="47">
        <v>4</v>
      </c>
      <c r="R201" s="47"/>
      <c r="S201" s="47"/>
      <c r="T201" s="47"/>
      <c r="U201" s="47"/>
      <c r="V201" s="47">
        <f t="shared" si="56"/>
        <v>21</v>
      </c>
      <c r="W201" s="1052">
        <f t="shared" si="57"/>
        <v>1</v>
      </c>
      <c r="X201" s="1053">
        <f t="shared" si="58"/>
        <v>0.5</v>
      </c>
      <c r="Y201" s="1053">
        <f t="shared" si="59"/>
        <v>0</v>
      </c>
      <c r="Z201" s="1054" t="e">
        <f t="shared" si="60"/>
        <v>#DIV/0!</v>
      </c>
      <c r="AA201" s="47">
        <v>7</v>
      </c>
      <c r="AB201" s="47">
        <v>-15</v>
      </c>
      <c r="AC201" s="47">
        <v>-8</v>
      </c>
      <c r="AD201" s="47">
        <v>0.46666666666666667</v>
      </c>
      <c r="AE201" s="16" t="s">
        <v>855</v>
      </c>
      <c r="AF201" s="13" t="s">
        <v>856</v>
      </c>
    </row>
    <row r="202" spans="1:32" x14ac:dyDescent="0.25">
      <c r="A202" s="17" t="s">
        <v>859</v>
      </c>
      <c r="B202" s="11" t="s">
        <v>735</v>
      </c>
      <c r="C202" s="47"/>
      <c r="D202" s="497">
        <v>6.4</v>
      </c>
      <c r="E202" s="1060">
        <v>7</v>
      </c>
      <c r="F202" s="670">
        <v>0.59999999999999964</v>
      </c>
      <c r="G202" s="1061">
        <v>4</v>
      </c>
      <c r="H202" s="1062">
        <v>2.3999999999999986</v>
      </c>
      <c r="I202" s="273">
        <v>2</v>
      </c>
      <c r="J202" s="47">
        <v>3</v>
      </c>
      <c r="K202" s="47">
        <f t="shared" si="61"/>
        <v>0.66666666666666663</v>
      </c>
      <c r="L202" s="47"/>
      <c r="M202" s="47">
        <v>1</v>
      </c>
      <c r="N202" s="47">
        <v>2</v>
      </c>
      <c r="O202" s="47">
        <v>2</v>
      </c>
      <c r="P202" s="47"/>
      <c r="Q202" s="47"/>
      <c r="R202" s="47"/>
      <c r="S202" s="47"/>
      <c r="T202" s="47"/>
      <c r="U202" s="47"/>
      <c r="V202" s="47">
        <f t="shared" si="56"/>
        <v>5</v>
      </c>
      <c r="W202" s="1052">
        <f t="shared" si="57"/>
        <v>0</v>
      </c>
      <c r="X202" s="1053">
        <f t="shared" si="58"/>
        <v>0.5</v>
      </c>
      <c r="Y202" s="1053" t="e">
        <f t="shared" si="59"/>
        <v>#DIV/0!</v>
      </c>
      <c r="Z202" s="1054" t="e">
        <f t="shared" si="60"/>
        <v>#DIV/0!</v>
      </c>
      <c r="AA202" s="47">
        <v>2</v>
      </c>
      <c r="AB202" s="47">
        <v>-2</v>
      </c>
      <c r="AC202" s="47">
        <v>0</v>
      </c>
      <c r="AD202" s="47">
        <v>1</v>
      </c>
      <c r="AE202" s="17" t="s">
        <v>859</v>
      </c>
      <c r="AF202" s="11" t="s">
        <v>735</v>
      </c>
    </row>
    <row r="203" spans="1:32" x14ac:dyDescent="0.25">
      <c r="A203" s="18" t="s">
        <v>860</v>
      </c>
      <c r="B203" s="11" t="s">
        <v>861</v>
      </c>
      <c r="C203" s="47"/>
      <c r="D203" s="144">
        <v>5.962301587301587</v>
      </c>
      <c r="E203" s="136">
        <v>6.333333333333333</v>
      </c>
      <c r="F203" s="1064">
        <v>0.37103174603174605</v>
      </c>
      <c r="G203" s="1061">
        <v>5</v>
      </c>
      <c r="H203" s="1062">
        <v>1.8551587301587302</v>
      </c>
      <c r="I203" s="273">
        <v>24</v>
      </c>
      <c r="J203" s="47">
        <v>9</v>
      </c>
      <c r="K203" s="47">
        <f t="shared" si="61"/>
        <v>2.6666666666666665</v>
      </c>
      <c r="L203" s="47">
        <v>6</v>
      </c>
      <c r="M203" s="47">
        <v>2</v>
      </c>
      <c r="N203" s="47">
        <v>18</v>
      </c>
      <c r="O203" s="47">
        <v>5</v>
      </c>
      <c r="P203" s="47"/>
      <c r="Q203" s="47">
        <v>2</v>
      </c>
      <c r="R203" s="47"/>
      <c r="S203" s="47"/>
      <c r="T203" s="47"/>
      <c r="U203" s="47"/>
      <c r="V203" s="47">
        <f t="shared" si="56"/>
        <v>33</v>
      </c>
      <c r="W203" s="1052">
        <f t="shared" si="57"/>
        <v>0.75</v>
      </c>
      <c r="X203" s="1053">
        <f t="shared" si="58"/>
        <v>0.78260869565217395</v>
      </c>
      <c r="Y203" s="1053">
        <f t="shared" si="59"/>
        <v>0</v>
      </c>
      <c r="Z203" s="1054" t="e">
        <f t="shared" si="60"/>
        <v>#DIV/0!</v>
      </c>
      <c r="AA203" s="47">
        <v>18</v>
      </c>
      <c r="AB203" s="47">
        <v>-9</v>
      </c>
      <c r="AC203" s="47">
        <v>9</v>
      </c>
      <c r="AD203" s="47">
        <v>2</v>
      </c>
      <c r="AE203" s="18" t="s">
        <v>860</v>
      </c>
      <c r="AF203" s="11" t="s">
        <v>861</v>
      </c>
    </row>
    <row r="204" spans="1:32" x14ac:dyDescent="0.25">
      <c r="A204" s="16" t="s">
        <v>857</v>
      </c>
      <c r="B204" s="13" t="s">
        <v>858</v>
      </c>
      <c r="C204" s="47"/>
      <c r="D204" s="497">
        <v>10</v>
      </c>
      <c r="E204" s="1060">
        <v>10</v>
      </c>
      <c r="F204" s="670">
        <v>0</v>
      </c>
      <c r="G204" s="1061">
        <v>1</v>
      </c>
      <c r="H204" s="1062">
        <v>0</v>
      </c>
      <c r="I204" s="273"/>
      <c r="J204" s="47">
        <v>9</v>
      </c>
      <c r="K204" s="47"/>
      <c r="L204" s="47"/>
      <c r="M204" s="47">
        <v>9</v>
      </c>
      <c r="N204" s="47"/>
      <c r="O204" s="47"/>
      <c r="P204" s="47"/>
      <c r="Q204" s="47"/>
      <c r="R204" s="47"/>
      <c r="S204" s="47"/>
      <c r="T204" s="47"/>
      <c r="U204" s="47"/>
      <c r="V204" s="47">
        <f t="shared" si="56"/>
        <v>9</v>
      </c>
      <c r="W204" s="1052"/>
      <c r="X204" s="1053"/>
      <c r="Y204" s="1053"/>
      <c r="Z204" s="1054"/>
      <c r="AA204" s="47">
        <v>0</v>
      </c>
      <c r="AB204" s="47">
        <v>0</v>
      </c>
      <c r="AC204" s="47">
        <v>0</v>
      </c>
      <c r="AD204" s="47" t="e">
        <v>#DIV/0!</v>
      </c>
      <c r="AE204" s="16" t="s">
        <v>857</v>
      </c>
      <c r="AF204" s="13" t="s">
        <v>858</v>
      </c>
    </row>
    <row r="205" spans="1:32" x14ac:dyDescent="0.25">
      <c r="A205" s="20" t="s">
        <v>423</v>
      </c>
      <c r="B205" s="6" t="s">
        <v>40</v>
      </c>
      <c r="C205" s="47"/>
      <c r="D205" s="144">
        <v>7.9249000000000001</v>
      </c>
      <c r="E205" s="422">
        <v>7.8887999999999998</v>
      </c>
      <c r="F205" s="1064">
        <v>-3.6100000000000243E-2</v>
      </c>
      <c r="G205" s="1061">
        <v>3</v>
      </c>
      <c r="H205" s="1062">
        <v>-0.10830000000000073</v>
      </c>
      <c r="I205" s="273">
        <v>48</v>
      </c>
      <c r="J205" s="47">
        <v>35</v>
      </c>
      <c r="K205" s="47">
        <f t="shared" ref="K205:K213" si="62">+I205/J205</f>
        <v>1.3714285714285714</v>
      </c>
      <c r="L205" s="47">
        <v>18</v>
      </c>
      <c r="M205" s="47">
        <v>12</v>
      </c>
      <c r="N205" s="47">
        <v>18</v>
      </c>
      <c r="O205" s="47">
        <v>13</v>
      </c>
      <c r="P205" s="47">
        <v>10</v>
      </c>
      <c r="Q205" s="47">
        <v>7</v>
      </c>
      <c r="R205" s="47">
        <v>1</v>
      </c>
      <c r="S205" s="47">
        <v>3</v>
      </c>
      <c r="T205" s="47">
        <v>1</v>
      </c>
      <c r="U205" s="47"/>
      <c r="V205" s="47">
        <f t="shared" si="56"/>
        <v>83</v>
      </c>
      <c r="W205" s="1052">
        <f t="shared" ref="W205:W213" si="63">+L205/(M205+L205)</f>
        <v>0.6</v>
      </c>
      <c r="X205" s="1053">
        <f t="shared" ref="X205:X213" si="64">+N205/(O205+N205)</f>
        <v>0.58064516129032262</v>
      </c>
      <c r="Y205" s="1053">
        <f t="shared" ref="Y205:Y213" si="65">+P205/(Q205+P205)</f>
        <v>0.58823529411764708</v>
      </c>
      <c r="Z205" s="1054">
        <f t="shared" ref="Z205:Z213" si="66">+R205/(S205+R205)</f>
        <v>0.25</v>
      </c>
      <c r="AA205" s="47">
        <v>45</v>
      </c>
      <c r="AB205" s="47">
        <v>-36</v>
      </c>
      <c r="AC205" s="47">
        <v>9</v>
      </c>
      <c r="AD205" s="47">
        <v>1.25</v>
      </c>
      <c r="AE205" s="20" t="s">
        <v>423</v>
      </c>
      <c r="AF205" s="6" t="s">
        <v>40</v>
      </c>
    </row>
    <row r="206" spans="1:32" x14ac:dyDescent="0.25">
      <c r="A206" s="188" t="s">
        <v>423</v>
      </c>
      <c r="B206" s="11" t="s">
        <v>863</v>
      </c>
      <c r="C206" s="47"/>
      <c r="D206" s="497">
        <v>10.333333333333334</v>
      </c>
      <c r="E206" s="1060">
        <v>10</v>
      </c>
      <c r="F206" s="670">
        <v>-0.33333333333333393</v>
      </c>
      <c r="G206" s="1061">
        <v>1</v>
      </c>
      <c r="H206" s="1062">
        <v>-0.33333333333333393</v>
      </c>
      <c r="I206" s="273">
        <v>2</v>
      </c>
      <c r="J206" s="47">
        <v>4</v>
      </c>
      <c r="K206" s="47">
        <f t="shared" si="62"/>
        <v>0.5</v>
      </c>
      <c r="L206" s="47">
        <v>2</v>
      </c>
      <c r="M206" s="47">
        <v>2</v>
      </c>
      <c r="N206" s="47"/>
      <c r="O206" s="47">
        <v>2</v>
      </c>
      <c r="P206" s="47"/>
      <c r="Q206" s="47"/>
      <c r="R206" s="47"/>
      <c r="S206" s="47"/>
      <c r="T206" s="47"/>
      <c r="U206" s="47"/>
      <c r="V206" s="47">
        <f t="shared" si="56"/>
        <v>6</v>
      </c>
      <c r="W206" s="1052">
        <f t="shared" si="63"/>
        <v>0.5</v>
      </c>
      <c r="X206" s="1053">
        <f t="shared" si="64"/>
        <v>0</v>
      </c>
      <c r="Y206" s="1053" t="e">
        <f t="shared" si="65"/>
        <v>#DIV/0!</v>
      </c>
      <c r="Z206" s="1054" t="e">
        <f t="shared" si="66"/>
        <v>#DIV/0!</v>
      </c>
      <c r="AA206" s="47">
        <v>0</v>
      </c>
      <c r="AB206" s="47">
        <v>-2</v>
      </c>
      <c r="AC206" s="47">
        <v>-2</v>
      </c>
      <c r="AD206" s="47">
        <v>0</v>
      </c>
      <c r="AE206" s="188" t="s">
        <v>423</v>
      </c>
      <c r="AF206" s="11" t="s">
        <v>863</v>
      </c>
    </row>
    <row r="207" spans="1:32" x14ac:dyDescent="0.25">
      <c r="A207" s="188" t="s">
        <v>864</v>
      </c>
      <c r="B207" s="11" t="s">
        <v>865</v>
      </c>
      <c r="C207" s="47"/>
      <c r="D207" s="497">
        <v>10.8</v>
      </c>
      <c r="E207" s="1060">
        <v>10</v>
      </c>
      <c r="F207" s="670">
        <v>-0.80000000000000071</v>
      </c>
      <c r="G207" s="1061">
        <v>1</v>
      </c>
      <c r="H207" s="1062">
        <v>-0.80000000000000071</v>
      </c>
      <c r="I207" s="273">
        <v>0</v>
      </c>
      <c r="J207" s="47">
        <v>5</v>
      </c>
      <c r="K207" s="47">
        <f t="shared" si="62"/>
        <v>0</v>
      </c>
      <c r="L207" s="47"/>
      <c r="M207" s="47">
        <v>1</v>
      </c>
      <c r="N207" s="47"/>
      <c r="O207" s="47">
        <v>4</v>
      </c>
      <c r="P207" s="47"/>
      <c r="Q207" s="47"/>
      <c r="R207" s="47"/>
      <c r="S207" s="47"/>
      <c r="T207" s="47"/>
      <c r="U207" s="47"/>
      <c r="V207" s="47">
        <f t="shared" si="56"/>
        <v>5</v>
      </c>
      <c r="W207" s="1052">
        <f t="shared" si="63"/>
        <v>0</v>
      </c>
      <c r="X207" s="1053">
        <f t="shared" si="64"/>
        <v>0</v>
      </c>
      <c r="Y207" s="1053" t="e">
        <f t="shared" si="65"/>
        <v>#DIV/0!</v>
      </c>
      <c r="Z207" s="1054" t="e">
        <f t="shared" si="66"/>
        <v>#DIV/0!</v>
      </c>
      <c r="AA207" s="47">
        <v>0</v>
      </c>
      <c r="AB207" s="47">
        <v>-4</v>
      </c>
      <c r="AC207" s="47">
        <v>-4</v>
      </c>
      <c r="AD207" s="47">
        <v>0</v>
      </c>
      <c r="AE207" s="188" t="s">
        <v>864</v>
      </c>
      <c r="AF207" s="11" t="s">
        <v>865</v>
      </c>
    </row>
    <row r="208" spans="1:32" x14ac:dyDescent="0.25">
      <c r="A208" s="777" t="s">
        <v>391</v>
      </c>
      <c r="B208" s="13" t="s">
        <v>866</v>
      </c>
      <c r="C208" s="47"/>
      <c r="D208" s="144">
        <v>5.708333333333333</v>
      </c>
      <c r="E208" s="136">
        <v>6.375</v>
      </c>
      <c r="F208" s="135">
        <v>0.66666666666666696</v>
      </c>
      <c r="G208" s="1061">
        <v>5</v>
      </c>
      <c r="H208" s="1062">
        <v>3.3333333333333348</v>
      </c>
      <c r="I208" s="273">
        <v>6</v>
      </c>
      <c r="J208" s="47">
        <v>5</v>
      </c>
      <c r="K208" s="47">
        <f t="shared" si="62"/>
        <v>1.2</v>
      </c>
      <c r="L208" s="47">
        <v>2</v>
      </c>
      <c r="M208" s="47">
        <v>5</v>
      </c>
      <c r="N208" s="47">
        <v>2</v>
      </c>
      <c r="O208" s="47"/>
      <c r="P208" s="47">
        <v>2</v>
      </c>
      <c r="Q208" s="47"/>
      <c r="R208" s="47">
        <v>1</v>
      </c>
      <c r="S208" s="47"/>
      <c r="T208" s="47"/>
      <c r="U208" s="47"/>
      <c r="V208" s="47">
        <f t="shared" si="56"/>
        <v>12</v>
      </c>
      <c r="W208" s="1052">
        <f t="shared" si="63"/>
        <v>0.2857142857142857</v>
      </c>
      <c r="X208" s="1053">
        <f t="shared" si="64"/>
        <v>1</v>
      </c>
      <c r="Y208" s="1053">
        <f t="shared" si="65"/>
        <v>1</v>
      </c>
      <c r="Z208" s="1054">
        <f t="shared" si="66"/>
        <v>1</v>
      </c>
      <c r="AA208" s="47">
        <v>9</v>
      </c>
      <c r="AB208" s="47">
        <v>0</v>
      </c>
      <c r="AC208" s="47">
        <v>9</v>
      </c>
      <c r="AD208" s="47" t="e">
        <v>#DIV/0!</v>
      </c>
      <c r="AE208" s="777" t="s">
        <v>391</v>
      </c>
      <c r="AF208" s="13" t="s">
        <v>866</v>
      </c>
    </row>
    <row r="209" spans="1:32" x14ac:dyDescent="0.25">
      <c r="A209" s="27" t="s">
        <v>869</v>
      </c>
      <c r="B209" s="13" t="s">
        <v>681</v>
      </c>
      <c r="C209" s="47"/>
      <c r="D209" s="497">
        <v>9.5</v>
      </c>
      <c r="E209" s="1060">
        <v>9</v>
      </c>
      <c r="F209" s="670">
        <v>-0.5</v>
      </c>
      <c r="G209" s="1061">
        <v>2</v>
      </c>
      <c r="H209" s="1062">
        <v>-1</v>
      </c>
      <c r="I209" s="273"/>
      <c r="J209" s="47">
        <v>2</v>
      </c>
      <c r="K209" s="47">
        <f t="shared" si="62"/>
        <v>0</v>
      </c>
      <c r="L209" s="47"/>
      <c r="M209" s="47">
        <v>1</v>
      </c>
      <c r="N209" s="47"/>
      <c r="O209" s="47">
        <v>1</v>
      </c>
      <c r="P209" s="47"/>
      <c r="Q209" s="47"/>
      <c r="R209" s="47"/>
      <c r="S209" s="47"/>
      <c r="T209" s="47"/>
      <c r="U209" s="47"/>
      <c r="V209" s="47">
        <f t="shared" si="56"/>
        <v>2</v>
      </c>
      <c r="W209" s="1052">
        <f t="shared" si="63"/>
        <v>0</v>
      </c>
      <c r="X209" s="1053">
        <f t="shared" si="64"/>
        <v>0</v>
      </c>
      <c r="Y209" s="1053" t="e">
        <f t="shared" si="65"/>
        <v>#DIV/0!</v>
      </c>
      <c r="Z209" s="1054" t="e">
        <f t="shared" si="66"/>
        <v>#DIV/0!</v>
      </c>
      <c r="AA209" s="47">
        <v>0</v>
      </c>
      <c r="AB209" s="47">
        <v>-1</v>
      </c>
      <c r="AC209" s="47">
        <v>-1</v>
      </c>
      <c r="AD209" s="47">
        <v>0</v>
      </c>
      <c r="AE209" s="27" t="s">
        <v>869</v>
      </c>
      <c r="AF209" s="13" t="s">
        <v>681</v>
      </c>
    </row>
    <row r="210" spans="1:32" x14ac:dyDescent="0.25">
      <c r="A210" s="16" t="s">
        <v>870</v>
      </c>
      <c r="B210" s="13" t="s">
        <v>789</v>
      </c>
      <c r="C210" s="47"/>
      <c r="D210" s="144">
        <v>8</v>
      </c>
      <c r="E210" s="136">
        <v>8</v>
      </c>
      <c r="F210" s="1064">
        <v>0</v>
      </c>
      <c r="G210" s="1061">
        <v>3</v>
      </c>
      <c r="H210" s="1062">
        <v>0</v>
      </c>
      <c r="I210" s="273">
        <v>8</v>
      </c>
      <c r="J210" s="47">
        <v>2</v>
      </c>
      <c r="K210" s="47">
        <f t="shared" si="62"/>
        <v>4</v>
      </c>
      <c r="L210" s="47">
        <v>6</v>
      </c>
      <c r="M210" s="47"/>
      <c r="N210" s="47">
        <v>1</v>
      </c>
      <c r="O210" s="47">
        <v>1</v>
      </c>
      <c r="P210" s="47">
        <v>1</v>
      </c>
      <c r="Q210" s="47">
        <v>1</v>
      </c>
      <c r="R210" s="47"/>
      <c r="S210" s="47"/>
      <c r="T210" s="47"/>
      <c r="U210" s="47"/>
      <c r="V210" s="47">
        <f t="shared" si="56"/>
        <v>10</v>
      </c>
      <c r="W210" s="1052">
        <f t="shared" si="63"/>
        <v>1</v>
      </c>
      <c r="X210" s="1053">
        <f t="shared" si="64"/>
        <v>0.5</v>
      </c>
      <c r="Y210" s="1053">
        <f t="shared" si="65"/>
        <v>0.5</v>
      </c>
      <c r="Z210" s="1054" t="e">
        <f t="shared" si="66"/>
        <v>#DIV/0!</v>
      </c>
      <c r="AA210" s="47">
        <v>3</v>
      </c>
      <c r="AB210" s="47">
        <v>-3</v>
      </c>
      <c r="AC210" s="47">
        <v>0</v>
      </c>
      <c r="AD210" s="47">
        <v>1</v>
      </c>
      <c r="AE210" s="16" t="s">
        <v>870</v>
      </c>
      <c r="AF210" s="13" t="s">
        <v>789</v>
      </c>
    </row>
    <row r="211" spans="1:32" x14ac:dyDescent="0.25">
      <c r="A211" s="14" t="s">
        <v>871</v>
      </c>
      <c r="B211" s="13" t="s">
        <v>873</v>
      </c>
      <c r="C211" s="47"/>
      <c r="D211" s="497">
        <v>7.666666666666667</v>
      </c>
      <c r="E211" s="1060">
        <v>7</v>
      </c>
      <c r="F211" s="670">
        <v>-0.66666666666666696</v>
      </c>
      <c r="G211" s="1061">
        <v>4</v>
      </c>
      <c r="H211" s="1062">
        <v>-2.6666666666666679</v>
      </c>
      <c r="I211" s="273">
        <v>1</v>
      </c>
      <c r="J211" s="47">
        <v>5</v>
      </c>
      <c r="K211" s="47">
        <f t="shared" si="62"/>
        <v>0.2</v>
      </c>
      <c r="L211" s="47">
        <v>1</v>
      </c>
      <c r="M211" s="47">
        <v>2</v>
      </c>
      <c r="N211" s="47"/>
      <c r="O211" s="47">
        <v>2</v>
      </c>
      <c r="P211" s="47"/>
      <c r="Q211" s="47">
        <v>1</v>
      </c>
      <c r="R211" s="47"/>
      <c r="S211" s="47"/>
      <c r="T211" s="47"/>
      <c r="U211" s="47"/>
      <c r="V211" s="47">
        <f t="shared" si="56"/>
        <v>6</v>
      </c>
      <c r="W211" s="1052">
        <f t="shared" si="63"/>
        <v>0.33333333333333331</v>
      </c>
      <c r="X211" s="1053">
        <f t="shared" si="64"/>
        <v>0</v>
      </c>
      <c r="Y211" s="1053">
        <f t="shared" si="65"/>
        <v>0</v>
      </c>
      <c r="Z211" s="1054" t="e">
        <f t="shared" si="66"/>
        <v>#DIV/0!</v>
      </c>
      <c r="AA211" s="47">
        <v>0</v>
      </c>
      <c r="AB211" s="47">
        <v>-4</v>
      </c>
      <c r="AC211" s="47">
        <v>-4</v>
      </c>
      <c r="AD211" s="47">
        <v>0</v>
      </c>
      <c r="AE211" s="14" t="s">
        <v>871</v>
      </c>
      <c r="AF211" s="13" t="s">
        <v>873</v>
      </c>
    </row>
    <row r="212" spans="1:32" x14ac:dyDescent="0.25">
      <c r="A212" s="10" t="s">
        <v>871</v>
      </c>
      <c r="B212" s="11" t="s">
        <v>872</v>
      </c>
      <c r="C212" s="47"/>
      <c r="D212" s="497">
        <v>6.166666666666667</v>
      </c>
      <c r="E212" s="1060">
        <v>6</v>
      </c>
      <c r="F212" s="670">
        <v>-0.16666666666666696</v>
      </c>
      <c r="G212" s="1061">
        <v>5</v>
      </c>
      <c r="H212" s="1062">
        <v>-0.83333333333333481</v>
      </c>
      <c r="I212" s="273">
        <v>5</v>
      </c>
      <c r="J212" s="47">
        <v>1</v>
      </c>
      <c r="K212" s="47">
        <f t="shared" si="62"/>
        <v>5</v>
      </c>
      <c r="L212" s="47">
        <v>5</v>
      </c>
      <c r="M212" s="47"/>
      <c r="N212" s="47"/>
      <c r="O212" s="47">
        <v>1</v>
      </c>
      <c r="P212" s="47"/>
      <c r="Q212" s="47"/>
      <c r="R212" s="47"/>
      <c r="S212" s="47"/>
      <c r="T212" s="47"/>
      <c r="U212" s="47"/>
      <c r="V212" s="47">
        <f t="shared" si="56"/>
        <v>6</v>
      </c>
      <c r="W212" s="1052">
        <f t="shared" si="63"/>
        <v>1</v>
      </c>
      <c r="X212" s="1053">
        <f t="shared" si="64"/>
        <v>0</v>
      </c>
      <c r="Y212" s="1053" t="e">
        <f t="shared" si="65"/>
        <v>#DIV/0!</v>
      </c>
      <c r="Z212" s="1054" t="e">
        <f t="shared" si="66"/>
        <v>#DIV/0!</v>
      </c>
      <c r="AA212" s="47">
        <v>0</v>
      </c>
      <c r="AB212" s="47">
        <v>-1</v>
      </c>
      <c r="AC212" s="47">
        <v>-1</v>
      </c>
      <c r="AD212" s="47">
        <v>0</v>
      </c>
      <c r="AE212" s="10" t="s">
        <v>871</v>
      </c>
      <c r="AF212" s="11" t="s">
        <v>872</v>
      </c>
    </row>
    <row r="213" spans="1:32" x14ac:dyDescent="0.25">
      <c r="A213" s="10" t="s">
        <v>877</v>
      </c>
      <c r="B213" s="13" t="s">
        <v>875</v>
      </c>
      <c r="C213" s="45">
        <v>1</v>
      </c>
      <c r="D213" s="416">
        <v>6.7416</v>
      </c>
      <c r="E213" s="1089">
        <v>7.625</v>
      </c>
      <c r="F213" s="1070">
        <f>+E213-D213</f>
        <v>0.88339999999999996</v>
      </c>
      <c r="G213" s="1071">
        <v>3</v>
      </c>
      <c r="H213" s="1072">
        <f>+F213*G213</f>
        <v>2.6501999999999999</v>
      </c>
      <c r="I213" s="1078">
        <v>36</v>
      </c>
      <c r="J213" s="45">
        <v>44</v>
      </c>
      <c r="K213" s="45">
        <f t="shared" si="62"/>
        <v>0.81818181818181823</v>
      </c>
      <c r="L213" s="45">
        <v>12</v>
      </c>
      <c r="M213" s="45">
        <v>24</v>
      </c>
      <c r="N213" s="45">
        <v>11</v>
      </c>
      <c r="O213" s="45">
        <v>15</v>
      </c>
      <c r="P213" s="45">
        <v>10</v>
      </c>
      <c r="Q213" s="45">
        <v>3</v>
      </c>
      <c r="R213" s="45">
        <v>3</v>
      </c>
      <c r="S213" s="45"/>
      <c r="T213" s="45"/>
      <c r="U213" s="45">
        <v>2</v>
      </c>
      <c r="V213" s="45">
        <f t="shared" si="56"/>
        <v>80</v>
      </c>
      <c r="W213" s="1074">
        <f t="shared" si="63"/>
        <v>0.33333333333333331</v>
      </c>
      <c r="X213" s="1075">
        <f t="shared" si="64"/>
        <v>0.42307692307692307</v>
      </c>
      <c r="Y213" s="1075">
        <f t="shared" si="65"/>
        <v>0.76923076923076927</v>
      </c>
      <c r="Z213" s="1076">
        <f t="shared" si="66"/>
        <v>1</v>
      </c>
      <c r="AA213" s="45">
        <v>40</v>
      </c>
      <c r="AB213" s="45">
        <v>-29</v>
      </c>
      <c r="AC213" s="45">
        <v>11</v>
      </c>
      <c r="AD213" s="45">
        <v>1.3793103448275863</v>
      </c>
      <c r="AE213" s="10" t="s">
        <v>877</v>
      </c>
      <c r="AF213" s="13" t="s">
        <v>875</v>
      </c>
    </row>
    <row r="216" spans="1:32" ht="15.75" thickBot="1" x14ac:dyDescent="0.3">
      <c r="A216" t="s">
        <v>1042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t="s">
        <v>1042</v>
      </c>
    </row>
    <row r="217" spans="1:32" x14ac:dyDescent="0.25">
      <c r="A217" t="s">
        <v>1043</v>
      </c>
      <c r="C217" s="1035" t="s">
        <v>1044</v>
      </c>
      <c r="D217" s="1036" t="s">
        <v>115</v>
      </c>
      <c r="E217" s="1011" t="s">
        <v>1045</v>
      </c>
      <c r="F217" s="1037" t="s">
        <v>231</v>
      </c>
      <c r="G217" s="995" t="s">
        <v>1045</v>
      </c>
      <c r="H217" s="1038" t="s">
        <v>1046</v>
      </c>
      <c r="I217" s="26"/>
      <c r="J217" s="26"/>
      <c r="K217" s="26"/>
      <c r="L217" s="26" t="s">
        <v>1047</v>
      </c>
      <c r="M217" s="26" t="s">
        <v>1047</v>
      </c>
      <c r="N217" s="26" t="s">
        <v>1048</v>
      </c>
      <c r="O217" s="26" t="s">
        <v>1049</v>
      </c>
      <c r="P217" s="26" t="s">
        <v>1050</v>
      </c>
      <c r="Q217" s="26" t="s">
        <v>1049</v>
      </c>
      <c r="R217" s="26" t="s">
        <v>1051</v>
      </c>
      <c r="S217" s="26" t="s">
        <v>1052</v>
      </c>
      <c r="T217" s="26" t="s">
        <v>1053</v>
      </c>
      <c r="U217" s="26" t="s">
        <v>1054</v>
      </c>
      <c r="V217" s="26"/>
      <c r="W217" s="26"/>
      <c r="X217" s="26"/>
      <c r="Y217" s="26"/>
      <c r="Z217" s="26"/>
      <c r="AA217" s="1036"/>
      <c r="AB217" s="1036"/>
      <c r="AC217" s="1011"/>
      <c r="AD217" s="1011"/>
      <c r="AE217" t="s">
        <v>1043</v>
      </c>
    </row>
    <row r="218" spans="1:32" x14ac:dyDescent="0.25">
      <c r="A218" t="s">
        <v>1055</v>
      </c>
      <c r="C218" s="1021" t="s">
        <v>926</v>
      </c>
      <c r="D218" s="1039" t="s">
        <v>64</v>
      </c>
      <c r="E218" s="1021" t="s">
        <v>1056</v>
      </c>
      <c r="F218" s="113"/>
      <c r="G218" s="73" t="s">
        <v>1056</v>
      </c>
      <c r="H218" s="1040" t="s">
        <v>231</v>
      </c>
      <c r="I218" s="26"/>
      <c r="J218" s="26"/>
      <c r="K218" s="26"/>
      <c r="L218" s="26" t="s">
        <v>1057</v>
      </c>
      <c r="M218" s="26" t="s">
        <v>1057</v>
      </c>
      <c r="N218" s="26" t="s">
        <v>1058</v>
      </c>
      <c r="O218" s="26" t="s">
        <v>1059</v>
      </c>
      <c r="P218" s="26" t="s">
        <v>1060</v>
      </c>
      <c r="Q218" s="26" t="s">
        <v>1061</v>
      </c>
      <c r="R218" s="26" t="s">
        <v>1062</v>
      </c>
      <c r="S218" s="26" t="s">
        <v>1063</v>
      </c>
      <c r="T218" s="26" t="s">
        <v>1062</v>
      </c>
      <c r="U218" s="26" t="s">
        <v>1063</v>
      </c>
      <c r="V218" s="26"/>
      <c r="W218" s="26"/>
      <c r="X218" s="26"/>
      <c r="Y218" s="26"/>
      <c r="Z218" s="26"/>
      <c r="AA218" s="1042" t="s">
        <v>1083</v>
      </c>
      <c r="AB218" s="1042" t="s">
        <v>1084</v>
      </c>
      <c r="AC218" s="1039" t="s">
        <v>1085</v>
      </c>
      <c r="AD218" s="1039" t="s">
        <v>1086</v>
      </c>
      <c r="AE218" t="s">
        <v>1055</v>
      </c>
    </row>
    <row r="219" spans="1:32" x14ac:dyDescent="0.25">
      <c r="C219" s="1021"/>
      <c r="D219" s="1039"/>
      <c r="E219" s="1021"/>
      <c r="F219" s="113"/>
      <c r="G219" s="73" t="s">
        <v>1028</v>
      </c>
      <c r="H219" s="1041" t="s">
        <v>1064</v>
      </c>
      <c r="I219" s="26"/>
      <c r="J219" s="26"/>
      <c r="K219" s="26"/>
      <c r="L219" s="26" t="s">
        <v>1065</v>
      </c>
      <c r="M219" s="26" t="s">
        <v>1066</v>
      </c>
      <c r="N219" s="26" t="s">
        <v>64</v>
      </c>
      <c r="O219" s="26" t="s">
        <v>1067</v>
      </c>
      <c r="P219" s="26" t="s">
        <v>1067</v>
      </c>
      <c r="Q219" s="26" t="s">
        <v>64</v>
      </c>
      <c r="R219" s="26" t="s">
        <v>64</v>
      </c>
      <c r="S219" s="26" t="s">
        <v>64</v>
      </c>
      <c r="T219" s="26" t="s">
        <v>64</v>
      </c>
      <c r="U219" s="26" t="s">
        <v>64</v>
      </c>
      <c r="V219" s="26"/>
      <c r="W219" s="26" t="s">
        <v>1068</v>
      </c>
      <c r="X219" s="26" t="s">
        <v>1069</v>
      </c>
      <c r="Y219" s="26" t="s">
        <v>1070</v>
      </c>
      <c r="Z219" s="26" t="s">
        <v>1071</v>
      </c>
      <c r="AA219" s="1042" t="s">
        <v>211</v>
      </c>
      <c r="AB219" s="1042" t="s">
        <v>211</v>
      </c>
      <c r="AC219" s="1042" t="s">
        <v>269</v>
      </c>
      <c r="AD219" s="1039" t="s">
        <v>1087</v>
      </c>
    </row>
    <row r="220" spans="1:32" x14ac:dyDescent="0.25">
      <c r="C220" s="1021"/>
      <c r="D220" s="1042" t="s">
        <v>1072</v>
      </c>
      <c r="E220" s="1043" t="s">
        <v>1073</v>
      </c>
      <c r="F220" s="1044" t="s">
        <v>1074</v>
      </c>
      <c r="G220" s="1045" t="s">
        <v>1075</v>
      </c>
      <c r="H220" s="1045" t="s">
        <v>1076</v>
      </c>
      <c r="I220" s="1046" t="s">
        <v>878</v>
      </c>
      <c r="J220" s="1046" t="s">
        <v>878</v>
      </c>
      <c r="K220" s="1046" t="s">
        <v>880</v>
      </c>
      <c r="L220" s="1046">
        <v>0</v>
      </c>
      <c r="M220" s="1046">
        <v>0</v>
      </c>
      <c r="N220" s="1046">
        <v>1</v>
      </c>
      <c r="O220" s="1046">
        <v>-1</v>
      </c>
      <c r="P220" s="1046">
        <v>2</v>
      </c>
      <c r="Q220" s="1046">
        <v>-2</v>
      </c>
      <c r="R220" s="1046">
        <v>3</v>
      </c>
      <c r="S220" s="1046">
        <v>-3</v>
      </c>
      <c r="T220" s="1046">
        <v>4</v>
      </c>
      <c r="U220" s="1046">
        <v>-4</v>
      </c>
      <c r="V220" s="1046"/>
      <c r="W220" s="1046" t="s">
        <v>916</v>
      </c>
      <c r="X220" s="1046" t="s">
        <v>916</v>
      </c>
      <c r="Y220" s="1046" t="s">
        <v>916</v>
      </c>
      <c r="Z220" s="1046" t="s">
        <v>916</v>
      </c>
      <c r="AA220" s="1042" t="s">
        <v>1088</v>
      </c>
      <c r="AB220" s="1042" t="s">
        <v>1088</v>
      </c>
      <c r="AC220" s="1042" t="s">
        <v>210</v>
      </c>
      <c r="AD220" s="1042" t="s">
        <v>1089</v>
      </c>
    </row>
    <row r="221" spans="1:32" ht="15.75" thickBot="1" x14ac:dyDescent="0.3">
      <c r="C221" s="398"/>
      <c r="D221" s="398"/>
      <c r="E221" s="398"/>
      <c r="F221" s="155" t="s">
        <v>1077</v>
      </c>
      <c r="G221" s="398"/>
      <c r="H221" s="155" t="s">
        <v>1078</v>
      </c>
      <c r="I221" s="114" t="s">
        <v>1079</v>
      </c>
      <c r="J221" s="164" t="s">
        <v>1080</v>
      </c>
      <c r="K221" s="114" t="s">
        <v>1081</v>
      </c>
      <c r="L221" s="111" t="s">
        <v>1065</v>
      </c>
      <c r="M221" s="114" t="s">
        <v>1082</v>
      </c>
      <c r="N221" s="111" t="s">
        <v>1065</v>
      </c>
      <c r="O221" s="114" t="s">
        <v>1082</v>
      </c>
      <c r="P221" s="111" t="s">
        <v>1065</v>
      </c>
      <c r="Q221" s="114" t="s">
        <v>1082</v>
      </c>
      <c r="R221" s="111" t="s">
        <v>1065</v>
      </c>
      <c r="S221" s="114" t="s">
        <v>1082</v>
      </c>
      <c r="T221" s="111" t="s">
        <v>1065</v>
      </c>
      <c r="U221" s="114" t="s">
        <v>1082</v>
      </c>
      <c r="V221" s="114" t="s">
        <v>221</v>
      </c>
      <c r="W221" s="114" t="s">
        <v>921</v>
      </c>
      <c r="X221" s="114" t="s">
        <v>921</v>
      </c>
      <c r="Y221" s="114" t="s">
        <v>921</v>
      </c>
      <c r="Z221" s="114" t="s">
        <v>921</v>
      </c>
      <c r="AA221" s="1090" t="s">
        <v>1079</v>
      </c>
      <c r="AB221" s="1090" t="s">
        <v>1080</v>
      </c>
      <c r="AC221" s="1090" t="s">
        <v>211</v>
      </c>
      <c r="AD221" s="1090" t="s">
        <v>1090</v>
      </c>
    </row>
    <row r="222" spans="1:32" x14ac:dyDescent="0.25">
      <c r="A222" s="245" t="s">
        <v>3</v>
      </c>
      <c r="B222" s="6" t="s">
        <v>4</v>
      </c>
      <c r="C222" s="47"/>
      <c r="D222" s="144">
        <v>6.166666666666667</v>
      </c>
      <c r="E222" s="136">
        <v>7.5</v>
      </c>
      <c r="F222" s="1064">
        <v>1.333333333333333</v>
      </c>
      <c r="G222" s="1061">
        <v>3</v>
      </c>
      <c r="H222" s="1062">
        <v>3.9999999999999991</v>
      </c>
      <c r="I222" s="47">
        <v>24</v>
      </c>
      <c r="J222" s="47">
        <v>23</v>
      </c>
      <c r="K222" s="47">
        <f t="shared" ref="K222" si="67">+I222/J222</f>
        <v>1.0434782608695652</v>
      </c>
      <c r="L222" s="47">
        <v>10</v>
      </c>
      <c r="M222" s="47">
        <v>11</v>
      </c>
      <c r="N222" s="47">
        <v>11</v>
      </c>
      <c r="O222" s="47">
        <v>5</v>
      </c>
      <c r="P222" s="47">
        <v>2</v>
      </c>
      <c r="Q222" s="47">
        <v>7</v>
      </c>
      <c r="R222" s="47"/>
      <c r="S222" s="47"/>
      <c r="T222" s="47">
        <v>1</v>
      </c>
      <c r="U222" s="47"/>
      <c r="V222" s="47">
        <f t="shared" ref="V222:V223" si="68">+L222+M222+N222+O222+P222+Q222+R222+S222+T222+U222</f>
        <v>47</v>
      </c>
      <c r="W222" s="1052">
        <f t="shared" ref="W222:W223" si="69">+L222/(M222+L222)</f>
        <v>0.47619047619047616</v>
      </c>
      <c r="X222" s="1053">
        <f t="shared" ref="X222:X223" si="70">+N222/(O222+N222)</f>
        <v>0.6875</v>
      </c>
      <c r="Y222" s="1053">
        <f t="shared" ref="Y222:Y223" si="71">+P222/(Q222+P222)</f>
        <v>0.22222222222222221</v>
      </c>
      <c r="Z222" s="1054" t="e">
        <f t="shared" ref="Z222:Z223" si="72">+R222/(S222+R222)</f>
        <v>#DIV/0!</v>
      </c>
      <c r="AA222" s="47">
        <v>19</v>
      </c>
      <c r="AB222" s="47">
        <v>-19</v>
      </c>
      <c r="AC222" s="47">
        <v>0</v>
      </c>
      <c r="AD222" s="47">
        <v>1</v>
      </c>
      <c r="AE222" s="245" t="s">
        <v>3</v>
      </c>
      <c r="AF222" s="6" t="s">
        <v>4</v>
      </c>
    </row>
    <row r="223" spans="1:32" x14ac:dyDescent="0.25">
      <c r="A223" s="20" t="s">
        <v>6</v>
      </c>
      <c r="B223" s="13" t="s">
        <v>7</v>
      </c>
      <c r="C223" s="47"/>
      <c r="D223" s="144">
        <v>7.9555555555555557</v>
      </c>
      <c r="E223" s="136">
        <v>8.5556000000000001</v>
      </c>
      <c r="F223" s="1064">
        <v>0.60004444444444438</v>
      </c>
      <c r="G223" s="1061">
        <v>2</v>
      </c>
      <c r="H223" s="1062">
        <v>1.2000888888888888</v>
      </c>
      <c r="I223" s="47">
        <v>6</v>
      </c>
      <c r="J223" s="47">
        <v>8</v>
      </c>
      <c r="K223" s="47">
        <f t="shared" ref="K223" si="73">+I223/J223</f>
        <v>0.75</v>
      </c>
      <c r="L223" s="47">
        <v>2</v>
      </c>
      <c r="M223" s="47">
        <v>7</v>
      </c>
      <c r="N223" s="47">
        <v>1</v>
      </c>
      <c r="O223" s="47">
        <v>1</v>
      </c>
      <c r="P223" s="47">
        <v>2</v>
      </c>
      <c r="Q223" s="47">
        <v>0</v>
      </c>
      <c r="R223" s="47">
        <v>1</v>
      </c>
      <c r="S223" s="47">
        <v>0</v>
      </c>
      <c r="T223" s="47"/>
      <c r="U223" s="47"/>
      <c r="V223" s="47">
        <f t="shared" si="68"/>
        <v>14</v>
      </c>
      <c r="W223" s="1052">
        <f t="shared" si="69"/>
        <v>0.22222222222222221</v>
      </c>
      <c r="X223" s="1053">
        <f t="shared" si="70"/>
        <v>0.5</v>
      </c>
      <c r="Y223" s="1053">
        <f t="shared" si="71"/>
        <v>1</v>
      </c>
      <c r="Z223" s="1054">
        <f t="shared" si="72"/>
        <v>1</v>
      </c>
      <c r="AA223" s="47">
        <v>8</v>
      </c>
      <c r="AB223" s="47">
        <v>-1</v>
      </c>
      <c r="AC223" s="47">
        <v>7</v>
      </c>
      <c r="AD223" s="47">
        <v>8</v>
      </c>
      <c r="AE223" s="20" t="s">
        <v>6</v>
      </c>
      <c r="AF223" s="13" t="s">
        <v>7</v>
      </c>
    </row>
    <row r="224" spans="1:32" x14ac:dyDescent="0.25">
      <c r="A224" s="10" t="s">
        <v>12</v>
      </c>
      <c r="B224" s="13" t="s">
        <v>13</v>
      </c>
      <c r="C224" s="47"/>
      <c r="D224" s="156">
        <v>6.666666666666667</v>
      </c>
      <c r="E224" s="136">
        <v>7</v>
      </c>
      <c r="F224" s="1064">
        <v>0.33333333333333304</v>
      </c>
      <c r="G224" s="1061">
        <v>4</v>
      </c>
      <c r="H224" s="1062">
        <v>1.3333333333333321</v>
      </c>
      <c r="I224" s="273">
        <v>6</v>
      </c>
      <c r="J224" s="47">
        <v>9</v>
      </c>
      <c r="K224" s="47">
        <f t="shared" ref="K224" si="74">+I224/J224</f>
        <v>0.66666666666666663</v>
      </c>
      <c r="L224" s="47">
        <v>2</v>
      </c>
      <c r="M224" s="47">
        <v>5</v>
      </c>
      <c r="N224" s="47">
        <v>3</v>
      </c>
      <c r="O224" s="47"/>
      <c r="P224" s="47">
        <v>1</v>
      </c>
      <c r="Q224" s="47"/>
      <c r="R224" s="47"/>
      <c r="S224" s="47"/>
      <c r="T224" s="47"/>
      <c r="U224" s="47"/>
      <c r="V224" s="47">
        <f t="shared" ref="V224:V225" si="75">+L224+M224+N224+O224+P224+Q224+R224+S224+T224+U224</f>
        <v>11</v>
      </c>
      <c r="W224" s="1052">
        <f t="shared" ref="W224:W228" si="76">+L224/(M224+L224)</f>
        <v>0.2857142857142857</v>
      </c>
      <c r="X224" s="1053">
        <f t="shared" ref="X224:X225" si="77">+N224/(O224+N224)</f>
        <v>1</v>
      </c>
      <c r="Y224" s="1053">
        <f t="shared" ref="Y224:Y225" si="78">+P224/(Q224+P224)</f>
        <v>1</v>
      </c>
      <c r="Z224" s="1054" t="e">
        <f t="shared" ref="Z224:Z225" si="79">+R224/(S224+R224)</f>
        <v>#DIV/0!</v>
      </c>
      <c r="AA224" s="47">
        <v>5</v>
      </c>
      <c r="AB224" s="47">
        <v>0</v>
      </c>
      <c r="AC224" s="47">
        <v>5</v>
      </c>
      <c r="AD224" s="47" t="e">
        <v>#DIV/0!</v>
      </c>
      <c r="AE224" s="10" t="s">
        <v>12</v>
      </c>
      <c r="AF224" s="13" t="s">
        <v>13</v>
      </c>
    </row>
    <row r="225" spans="1:32" x14ac:dyDescent="0.25">
      <c r="A225" s="14" t="s">
        <v>14</v>
      </c>
      <c r="B225" s="13" t="s">
        <v>15</v>
      </c>
      <c r="C225" s="47"/>
      <c r="D225" s="144">
        <v>7.75</v>
      </c>
      <c r="E225" s="136">
        <v>9.5</v>
      </c>
      <c r="F225" s="670">
        <v>1.75</v>
      </c>
      <c r="G225" s="1061">
        <v>1</v>
      </c>
      <c r="H225" s="1062">
        <v>1.75</v>
      </c>
      <c r="I225" s="1084">
        <v>7</v>
      </c>
      <c r="J225" s="1065">
        <v>5</v>
      </c>
      <c r="K225" s="47">
        <f t="shared" ref="K225" si="80">+I225/J225</f>
        <v>1.4</v>
      </c>
      <c r="L225" s="47"/>
      <c r="M225" s="47">
        <v>5</v>
      </c>
      <c r="N225" s="47">
        <v>4</v>
      </c>
      <c r="O225" s="47"/>
      <c r="P225" s="47">
        <v>2</v>
      </c>
      <c r="Q225" s="47"/>
      <c r="R225" s="47">
        <v>1</v>
      </c>
      <c r="S225" s="47"/>
      <c r="T225" s="47"/>
      <c r="U225" s="47"/>
      <c r="V225" s="47">
        <f t="shared" si="75"/>
        <v>12</v>
      </c>
      <c r="W225" s="1052">
        <f t="shared" si="76"/>
        <v>0</v>
      </c>
      <c r="X225" s="1053">
        <f t="shared" si="77"/>
        <v>1</v>
      </c>
      <c r="Y225" s="1053">
        <f t="shared" si="78"/>
        <v>1</v>
      </c>
      <c r="Z225" s="1054">
        <f t="shared" si="79"/>
        <v>1</v>
      </c>
      <c r="AA225" s="47">
        <v>11</v>
      </c>
      <c r="AB225" s="47">
        <v>0</v>
      </c>
      <c r="AC225" s="47">
        <v>11</v>
      </c>
      <c r="AD225" s="47" t="e">
        <v>#DIV/0!</v>
      </c>
      <c r="AE225" s="14" t="s">
        <v>14</v>
      </c>
      <c r="AF225" s="13" t="s">
        <v>15</v>
      </c>
    </row>
    <row r="226" spans="1:32" x14ac:dyDescent="0.25">
      <c r="A226" s="10" t="s">
        <v>232</v>
      </c>
      <c r="B226" s="13" t="s">
        <v>11</v>
      </c>
      <c r="C226" s="45">
        <v>1</v>
      </c>
      <c r="D226" s="416">
        <v>7.3888999999999996</v>
      </c>
      <c r="E226" s="1077">
        <v>9</v>
      </c>
      <c r="F226" s="1070">
        <f>+E226-D226</f>
        <v>1.6111000000000004</v>
      </c>
      <c r="G226" s="1071">
        <v>2</v>
      </c>
      <c r="H226" s="1072">
        <f>+F226*G226</f>
        <v>3.2222000000000008</v>
      </c>
      <c r="I226" s="1078">
        <v>49</v>
      </c>
      <c r="J226" s="45">
        <v>56</v>
      </c>
      <c r="K226" s="45">
        <f t="shared" ref="K226:K227" si="81">+I226/J226</f>
        <v>0.875</v>
      </c>
      <c r="L226" s="45">
        <v>16</v>
      </c>
      <c r="M226" s="45">
        <v>29</v>
      </c>
      <c r="N226" s="45">
        <v>23</v>
      </c>
      <c r="O226" s="45">
        <v>15</v>
      </c>
      <c r="P226" s="45">
        <v>8</v>
      </c>
      <c r="Q226" s="45">
        <v>12</v>
      </c>
      <c r="R226" s="45">
        <v>1</v>
      </c>
      <c r="S226" s="45"/>
      <c r="T226" s="45">
        <v>1</v>
      </c>
      <c r="U226" s="45"/>
      <c r="V226" s="45">
        <f>+L226+M226+N226+O226+P226+Q226+R226+S226+T226+U226</f>
        <v>105</v>
      </c>
      <c r="W226" s="1074">
        <f t="shared" si="76"/>
        <v>0.35555555555555557</v>
      </c>
      <c r="X226" s="1075">
        <f>+N226/(O226+N226)</f>
        <v>0.60526315789473684</v>
      </c>
      <c r="Y226" s="1075">
        <f>+P226/(Q226+P226)</f>
        <v>0.4</v>
      </c>
      <c r="Z226" s="1076">
        <f>+R226/(S226+R226)</f>
        <v>1</v>
      </c>
      <c r="AA226" s="45">
        <v>46</v>
      </c>
      <c r="AB226" s="45">
        <v>-39</v>
      </c>
      <c r="AC226" s="45">
        <v>7</v>
      </c>
      <c r="AD226" s="45">
        <v>1.1794871794871795</v>
      </c>
      <c r="AE226" s="10" t="s">
        <v>232</v>
      </c>
      <c r="AF226" s="13" t="s">
        <v>11</v>
      </c>
    </row>
    <row r="227" spans="1:32" x14ac:dyDescent="0.25">
      <c r="A227" s="16" t="s">
        <v>232</v>
      </c>
      <c r="B227" s="11" t="s">
        <v>17</v>
      </c>
      <c r="C227" s="47"/>
      <c r="D227" s="156">
        <v>9.2388999999999992</v>
      </c>
      <c r="E227" s="136">
        <v>8.25</v>
      </c>
      <c r="F227" s="1064">
        <v>-0.98889999999999922</v>
      </c>
      <c r="G227" s="1061">
        <v>3</v>
      </c>
      <c r="H227" s="1062">
        <v>-2.9666999999999977</v>
      </c>
      <c r="I227" s="273">
        <v>15</v>
      </c>
      <c r="J227" s="47">
        <v>22</v>
      </c>
      <c r="K227" s="47">
        <f t="shared" si="81"/>
        <v>0.68181818181818177</v>
      </c>
      <c r="L227" s="47">
        <v>11</v>
      </c>
      <c r="M227" s="47">
        <v>11</v>
      </c>
      <c r="N227" s="47">
        <v>3</v>
      </c>
      <c r="O227" s="47">
        <v>5</v>
      </c>
      <c r="P227" s="47"/>
      <c r="Q227" s="47">
        <v>4</v>
      </c>
      <c r="R227" s="47">
        <v>1</v>
      </c>
      <c r="S227" s="47">
        <v>2</v>
      </c>
      <c r="T227" s="47"/>
      <c r="U227" s="47"/>
      <c r="V227" s="47">
        <f>+L227+M227+N227+O227+P227+Q227+R227+S227+T227+U227</f>
        <v>37</v>
      </c>
      <c r="W227" s="1052">
        <f t="shared" si="76"/>
        <v>0.5</v>
      </c>
      <c r="X227" s="1053">
        <f>+N227/(O227+N227)</f>
        <v>0.375</v>
      </c>
      <c r="Y227" s="1053">
        <f>+P227/(Q227+P227)</f>
        <v>0</v>
      </c>
      <c r="Z227" s="1054">
        <f>+R227/(S227+R227)</f>
        <v>0.33333333333333331</v>
      </c>
      <c r="AA227" s="47">
        <v>6</v>
      </c>
      <c r="AB227" s="47">
        <v>-19</v>
      </c>
      <c r="AC227" s="47">
        <v>-13</v>
      </c>
      <c r="AD227" s="47">
        <v>0.31578947368421051</v>
      </c>
      <c r="AE227" s="16" t="s">
        <v>232</v>
      </c>
      <c r="AF227" s="11" t="s">
        <v>17</v>
      </c>
    </row>
    <row r="228" spans="1:32" x14ac:dyDescent="0.25">
      <c r="A228" s="20" t="s">
        <v>18</v>
      </c>
      <c r="B228" s="13" t="s">
        <v>19</v>
      </c>
      <c r="C228" s="45">
        <v>1</v>
      </c>
      <c r="D228" s="416">
        <v>5.7443999999999997</v>
      </c>
      <c r="E228" s="1077">
        <v>6.4443999999999999</v>
      </c>
      <c r="F228" s="1070">
        <f>+E228-D228</f>
        <v>0.70000000000000018</v>
      </c>
      <c r="G228" s="1071">
        <v>5</v>
      </c>
      <c r="H228" s="1072">
        <f>+F228*G228</f>
        <v>3.5000000000000009</v>
      </c>
      <c r="I228" s="1078">
        <v>60</v>
      </c>
      <c r="J228" s="45">
        <v>51</v>
      </c>
      <c r="K228" s="45">
        <f t="shared" ref="K228" si="82">+I228/J228</f>
        <v>1.1764705882352942</v>
      </c>
      <c r="L228" s="45">
        <v>26</v>
      </c>
      <c r="M228" s="45">
        <v>16</v>
      </c>
      <c r="N228" s="45">
        <v>18</v>
      </c>
      <c r="O228" s="45">
        <v>22</v>
      </c>
      <c r="P228" s="45">
        <v>14</v>
      </c>
      <c r="Q228" s="45">
        <v>13</v>
      </c>
      <c r="R228" s="45">
        <v>2</v>
      </c>
      <c r="S228" s="45"/>
      <c r="T228" s="45"/>
      <c r="U228" s="45"/>
      <c r="V228" s="45">
        <f>+L228+M228+N228+O228+P228+Q228+R228+S228+T228+U228</f>
        <v>111</v>
      </c>
      <c r="W228" s="1074">
        <f t="shared" si="76"/>
        <v>0.61904761904761907</v>
      </c>
      <c r="X228" s="1075">
        <f>+N228/(O228+N228)</f>
        <v>0.45</v>
      </c>
      <c r="Y228" s="1075">
        <f>+P228/(Q228+P228)</f>
        <v>0.51851851851851849</v>
      </c>
      <c r="Z228" s="1076">
        <f>+R228/(S228+R228)</f>
        <v>1</v>
      </c>
      <c r="AA228" s="45">
        <v>52</v>
      </c>
      <c r="AB228" s="45">
        <v>-48</v>
      </c>
      <c r="AC228" s="45">
        <v>4</v>
      </c>
      <c r="AD228" s="45">
        <v>1.0833333333333333</v>
      </c>
      <c r="AE228" s="20" t="s">
        <v>18</v>
      </c>
      <c r="AF228" s="13" t="s">
        <v>19</v>
      </c>
    </row>
    <row r="229" spans="1:32" x14ac:dyDescent="0.25">
      <c r="A229" s="10" t="s">
        <v>21</v>
      </c>
      <c r="B229" s="13" t="s">
        <v>22</v>
      </c>
      <c r="C229" s="45">
        <v>1</v>
      </c>
      <c r="D229" s="309">
        <v>8.1305999999999994</v>
      </c>
      <c r="E229" s="1077">
        <v>8.375</v>
      </c>
      <c r="F229" s="1070">
        <f>+E229-D229</f>
        <v>0.24440000000000062</v>
      </c>
      <c r="G229" s="1071">
        <v>3</v>
      </c>
      <c r="H229" s="1072">
        <f>+F229*G229</f>
        <v>0.73320000000000185</v>
      </c>
      <c r="I229" s="1078">
        <v>48</v>
      </c>
      <c r="J229" s="45">
        <v>64</v>
      </c>
      <c r="K229" s="45">
        <f t="shared" ref="K229:K232" si="83">+I229/J229</f>
        <v>0.75</v>
      </c>
      <c r="L229" s="45">
        <v>20</v>
      </c>
      <c r="M229" s="45">
        <v>32</v>
      </c>
      <c r="N229" s="45">
        <v>18</v>
      </c>
      <c r="O229" s="45">
        <v>15</v>
      </c>
      <c r="P229" s="45">
        <v>4</v>
      </c>
      <c r="Q229" s="45">
        <v>9</v>
      </c>
      <c r="R229" s="45">
        <v>4</v>
      </c>
      <c r="S229" s="45">
        <v>3</v>
      </c>
      <c r="T229" s="45"/>
      <c r="U229" s="45"/>
      <c r="V229" s="45">
        <f t="shared" ref="V229:V230" si="84">+L229+M229+N229+O229+P229+Q229+R229+S229+T229+U229</f>
        <v>105</v>
      </c>
      <c r="W229" s="1074">
        <f t="shared" ref="W229:W230" si="85">+L229/(M229+L229)</f>
        <v>0.38461538461538464</v>
      </c>
      <c r="X229" s="1075">
        <f t="shared" ref="X229:X230" si="86">+N229/(O229+N229)</f>
        <v>0.54545454545454541</v>
      </c>
      <c r="Y229" s="1075">
        <f t="shared" ref="Y229:Y230" si="87">+P229/(Q229+P229)</f>
        <v>0.30769230769230771</v>
      </c>
      <c r="Z229" s="1076">
        <f t="shared" ref="Z229:Z230" si="88">+R229/(S229+R229)</f>
        <v>0.5714285714285714</v>
      </c>
      <c r="AA229" s="45">
        <v>38</v>
      </c>
      <c r="AB229" s="45">
        <v>-42</v>
      </c>
      <c r="AC229" s="45">
        <v>-4</v>
      </c>
      <c r="AD229" s="45">
        <v>0.90476190476190477</v>
      </c>
      <c r="AE229" s="10" t="s">
        <v>21</v>
      </c>
      <c r="AF229" s="13" t="s">
        <v>22</v>
      </c>
    </row>
    <row r="230" spans="1:32" x14ac:dyDescent="0.25">
      <c r="A230" s="10" t="s">
        <v>23</v>
      </c>
      <c r="B230" s="13" t="s">
        <v>24</v>
      </c>
      <c r="C230" s="45">
        <v>1</v>
      </c>
      <c r="D230" s="416">
        <v>7.2556000000000003</v>
      </c>
      <c r="E230" s="1077">
        <v>8.375</v>
      </c>
      <c r="F230" s="1070">
        <f>+E230-D230</f>
        <v>1.1193999999999997</v>
      </c>
      <c r="G230" s="1071">
        <v>4</v>
      </c>
      <c r="H230" s="1072">
        <f>+F230*G230</f>
        <v>4.4775999999999989</v>
      </c>
      <c r="I230" s="1078">
        <v>53</v>
      </c>
      <c r="J230" s="45">
        <v>53</v>
      </c>
      <c r="K230" s="45">
        <f t="shared" si="83"/>
        <v>1</v>
      </c>
      <c r="L230" s="45">
        <v>28</v>
      </c>
      <c r="M230" s="45">
        <v>25</v>
      </c>
      <c r="N230" s="45">
        <v>14</v>
      </c>
      <c r="O230" s="45">
        <v>19</v>
      </c>
      <c r="P230" s="45">
        <v>11</v>
      </c>
      <c r="Q230" s="45">
        <v>9</v>
      </c>
      <c r="R230" s="45"/>
      <c r="S230" s="45"/>
      <c r="T230" s="45"/>
      <c r="U230" s="45"/>
      <c r="V230" s="45">
        <f t="shared" si="84"/>
        <v>106</v>
      </c>
      <c r="W230" s="1074">
        <f t="shared" si="85"/>
        <v>0.52830188679245282</v>
      </c>
      <c r="X230" s="1075">
        <f t="shared" si="86"/>
        <v>0.42424242424242425</v>
      </c>
      <c r="Y230" s="1075">
        <f t="shared" si="87"/>
        <v>0.55000000000000004</v>
      </c>
      <c r="Z230" s="1076" t="e">
        <f t="shared" si="88"/>
        <v>#DIV/0!</v>
      </c>
      <c r="AA230" s="45">
        <v>36</v>
      </c>
      <c r="AB230" s="45">
        <v>-37</v>
      </c>
      <c r="AC230" s="45">
        <v>-1</v>
      </c>
      <c r="AD230" s="45">
        <v>0.97297297297297303</v>
      </c>
      <c r="AE230" s="10" t="s">
        <v>23</v>
      </c>
      <c r="AF230" s="13" t="s">
        <v>24</v>
      </c>
    </row>
    <row r="231" spans="1:32" x14ac:dyDescent="0.25">
      <c r="A231" s="20" t="s">
        <v>27</v>
      </c>
      <c r="B231" s="13" t="s">
        <v>461</v>
      </c>
      <c r="C231" s="47"/>
      <c r="D231" s="144">
        <v>5.333333333333333</v>
      </c>
      <c r="E231" s="136">
        <v>6.7778</v>
      </c>
      <c r="F231" s="1064">
        <v>1.444466666666667</v>
      </c>
      <c r="G231" s="1061">
        <v>4</v>
      </c>
      <c r="H231" s="1062">
        <v>5.777866666666668</v>
      </c>
      <c r="I231" s="273">
        <v>16</v>
      </c>
      <c r="J231" s="47">
        <v>5</v>
      </c>
      <c r="K231" s="47">
        <f t="shared" si="83"/>
        <v>3.2</v>
      </c>
      <c r="L231" s="47">
        <v>5</v>
      </c>
      <c r="M231" s="47">
        <v>4</v>
      </c>
      <c r="N231" s="47">
        <v>9</v>
      </c>
      <c r="O231" s="47"/>
      <c r="P231" s="47">
        <v>2</v>
      </c>
      <c r="Q231" s="47">
        <v>1</v>
      </c>
      <c r="R231" s="47"/>
      <c r="S231" s="47"/>
      <c r="T231" s="47"/>
      <c r="U231" s="47"/>
      <c r="V231" s="47">
        <f t="shared" ref="V231:V232" si="89">+L231+M231+N231+O231+P231+Q231+R231+S231+T231+U231</f>
        <v>21</v>
      </c>
      <c r="W231" s="1052">
        <f t="shared" ref="W231:W232" si="90">+L231/(M231+L231)</f>
        <v>0.55555555555555558</v>
      </c>
      <c r="X231" s="1053">
        <f t="shared" ref="X231:X232" si="91">+N231/(O231+N231)</f>
        <v>1</v>
      </c>
      <c r="Y231" s="1053">
        <f t="shared" ref="Y231:Y232" si="92">+P231/(Q231+P231)</f>
        <v>0.66666666666666663</v>
      </c>
      <c r="Z231" s="1054" t="e">
        <f t="shared" ref="Z231:Z232" si="93">+R231/(S231+R231)</f>
        <v>#DIV/0!</v>
      </c>
      <c r="AA231" s="47">
        <v>13</v>
      </c>
      <c r="AB231" s="47">
        <v>-2</v>
      </c>
      <c r="AC231" s="47">
        <v>11</v>
      </c>
      <c r="AD231" s="47">
        <v>6.5</v>
      </c>
      <c r="AE231" s="20" t="s">
        <v>27</v>
      </c>
      <c r="AF231" s="13" t="s">
        <v>461</v>
      </c>
    </row>
    <row r="232" spans="1:32" x14ac:dyDescent="0.25">
      <c r="A232" s="20" t="s">
        <v>700</v>
      </c>
      <c r="B232" s="13" t="s">
        <v>26</v>
      </c>
      <c r="C232" s="47"/>
      <c r="D232" s="497">
        <v>8.8888888888888893</v>
      </c>
      <c r="E232" s="1060">
        <v>9</v>
      </c>
      <c r="F232" s="670">
        <v>0.11111111111111072</v>
      </c>
      <c r="G232" s="1061">
        <v>2</v>
      </c>
      <c r="H232" s="1062">
        <v>0.22222222222222143</v>
      </c>
      <c r="I232" s="273">
        <v>1</v>
      </c>
      <c r="J232" s="47">
        <v>8</v>
      </c>
      <c r="K232" s="47">
        <f t="shared" si="83"/>
        <v>0.125</v>
      </c>
      <c r="L232" s="47"/>
      <c r="M232" s="47">
        <v>6</v>
      </c>
      <c r="N232" s="47"/>
      <c r="O232" s="47">
        <v>2</v>
      </c>
      <c r="P232" s="47"/>
      <c r="Q232" s="47"/>
      <c r="R232" s="47">
        <v>1</v>
      </c>
      <c r="S232" s="47"/>
      <c r="T232" s="47"/>
      <c r="U232" s="47"/>
      <c r="V232" s="47">
        <f t="shared" si="89"/>
        <v>9</v>
      </c>
      <c r="W232" s="1052">
        <f t="shared" si="90"/>
        <v>0</v>
      </c>
      <c r="X232" s="1053">
        <f t="shared" si="91"/>
        <v>0</v>
      </c>
      <c r="Y232" s="1053" t="e">
        <f t="shared" si="92"/>
        <v>#DIV/0!</v>
      </c>
      <c r="Z232" s="1054">
        <f t="shared" si="93"/>
        <v>1</v>
      </c>
      <c r="AA232" s="47">
        <v>3</v>
      </c>
      <c r="AB232" s="47">
        <v>-2</v>
      </c>
      <c r="AC232" s="47">
        <v>1</v>
      </c>
      <c r="AD232" s="47">
        <v>1.5</v>
      </c>
      <c r="AE232" s="20" t="s">
        <v>700</v>
      </c>
      <c r="AF232" s="13" t="s">
        <v>26</v>
      </c>
    </row>
    <row r="233" spans="1:32" x14ac:dyDescent="0.25">
      <c r="A233" s="7" t="s">
        <v>466</v>
      </c>
      <c r="B233" s="13" t="s">
        <v>30</v>
      </c>
      <c r="C233" s="45">
        <v>1</v>
      </c>
      <c r="D233" s="416">
        <v>5.8944000000000001</v>
      </c>
      <c r="E233" s="1077">
        <v>6.25</v>
      </c>
      <c r="F233" s="1070">
        <f>+E233-D233</f>
        <v>0.35559999999999992</v>
      </c>
      <c r="G233" s="1071">
        <v>5</v>
      </c>
      <c r="H233" s="1072">
        <f>+F233*G233</f>
        <v>1.7779999999999996</v>
      </c>
      <c r="I233" s="45">
        <v>47</v>
      </c>
      <c r="J233" s="45">
        <v>34</v>
      </c>
      <c r="K233" s="45">
        <f t="shared" ref="K233" si="94">+I233/J233</f>
        <v>1.3823529411764706</v>
      </c>
      <c r="L233" s="45">
        <v>19</v>
      </c>
      <c r="M233" s="45">
        <v>14</v>
      </c>
      <c r="N233" s="45">
        <v>24</v>
      </c>
      <c r="O233" s="45">
        <v>17</v>
      </c>
      <c r="P233" s="45">
        <v>4</v>
      </c>
      <c r="Q233" s="45">
        <v>3</v>
      </c>
      <c r="R233" s="45"/>
      <c r="S233" s="45"/>
      <c r="T233" s="45"/>
      <c r="U233" s="45"/>
      <c r="V233" s="45">
        <f t="shared" ref="V233" si="95">+L233+M233+N233+O233+P233+Q233+R233+S233+T233+U233</f>
        <v>81</v>
      </c>
      <c r="W233" s="1074">
        <f t="shared" ref="W233" si="96">+L233/(M233+L233)</f>
        <v>0.5757575757575758</v>
      </c>
      <c r="X233" s="1075">
        <f t="shared" ref="X233" si="97">+N233/(O233+N233)</f>
        <v>0.58536585365853655</v>
      </c>
      <c r="Y233" s="1075">
        <f t="shared" ref="Y233" si="98">+P233/(Q233+P233)</f>
        <v>0.5714285714285714</v>
      </c>
      <c r="Z233" s="1076" t="e">
        <f t="shared" ref="Z233" si="99">+R233/(S233+R233)</f>
        <v>#DIV/0!</v>
      </c>
      <c r="AA233" s="45">
        <v>32</v>
      </c>
      <c r="AB233" s="45">
        <v>-23</v>
      </c>
      <c r="AC233" s="45">
        <v>9</v>
      </c>
      <c r="AD233" s="45">
        <v>1.3913043478260869</v>
      </c>
      <c r="AE233" s="7" t="s">
        <v>466</v>
      </c>
      <c r="AF233" s="13" t="s">
        <v>30</v>
      </c>
    </row>
    <row r="234" spans="1:32" x14ac:dyDescent="0.25">
      <c r="A234" s="19" t="s">
        <v>32</v>
      </c>
      <c r="B234" s="11" t="s">
        <v>253</v>
      </c>
      <c r="C234" s="47"/>
      <c r="D234" s="156">
        <v>10.041666666666666</v>
      </c>
      <c r="E234" s="422">
        <v>9.6667000000000005</v>
      </c>
      <c r="F234" s="1064">
        <v>-0.37496666666666556</v>
      </c>
      <c r="G234" s="1061">
        <v>1</v>
      </c>
      <c r="H234" s="1062">
        <v>-0.37496666666666556</v>
      </c>
      <c r="I234" s="47">
        <v>3</v>
      </c>
      <c r="J234" s="47">
        <v>14</v>
      </c>
      <c r="K234" s="47">
        <f t="shared" ref="K234" si="100">+I234/J234</f>
        <v>0.21428571428571427</v>
      </c>
      <c r="L234" s="47">
        <v>1</v>
      </c>
      <c r="M234" s="47">
        <v>5</v>
      </c>
      <c r="N234" s="47">
        <v>2</v>
      </c>
      <c r="O234" s="47">
        <v>7</v>
      </c>
      <c r="P234" s="47"/>
      <c r="Q234" s="47">
        <v>2</v>
      </c>
      <c r="R234" s="47"/>
      <c r="S234" s="47"/>
      <c r="T234" s="47"/>
      <c r="U234" s="47"/>
      <c r="V234" s="47">
        <f t="shared" ref="V234:V235" si="101">+L234+M234+N234+O234+P234+Q234+R234+S234+T234+U234</f>
        <v>17</v>
      </c>
      <c r="W234" s="1052">
        <f t="shared" ref="W234:W235" si="102">+L234/(M234+L234)</f>
        <v>0.16666666666666666</v>
      </c>
      <c r="X234" s="1053">
        <f t="shared" ref="X234:X235" si="103">+N234/(O234+N234)</f>
        <v>0.22222222222222221</v>
      </c>
      <c r="Y234" s="1053">
        <f t="shared" ref="Y234:Y235" si="104">+P234/(Q234+P234)</f>
        <v>0</v>
      </c>
      <c r="Z234" s="1054" t="e">
        <f t="shared" ref="Z234:Z235" si="105">+R234/(S234+R234)</f>
        <v>#DIV/0!</v>
      </c>
      <c r="AA234" s="47">
        <v>2</v>
      </c>
      <c r="AB234" s="47">
        <v>-11</v>
      </c>
      <c r="AC234" s="47">
        <v>-9</v>
      </c>
      <c r="AD234" s="47">
        <v>0.18181818181818182</v>
      </c>
      <c r="AE234" s="19" t="s">
        <v>32</v>
      </c>
      <c r="AF234" s="11" t="s">
        <v>253</v>
      </c>
    </row>
    <row r="235" spans="1:32" x14ac:dyDescent="0.25">
      <c r="A235" s="27" t="s">
        <v>34</v>
      </c>
      <c r="B235" s="13" t="s">
        <v>35</v>
      </c>
      <c r="C235" s="47"/>
      <c r="D235" s="144">
        <v>10.1111</v>
      </c>
      <c r="E235" s="136">
        <v>9.7777999999999992</v>
      </c>
      <c r="F235" s="1064">
        <v>-0.33330000000000126</v>
      </c>
      <c r="G235" s="1061">
        <v>1</v>
      </c>
      <c r="H235" s="1062">
        <v>-0.33330000000000126</v>
      </c>
      <c r="I235" s="47">
        <v>3</v>
      </c>
      <c r="J235" s="47">
        <v>12</v>
      </c>
      <c r="K235" s="47">
        <f t="shared" ref="K235" si="106">+I235/J235</f>
        <v>0.25</v>
      </c>
      <c r="L235" s="47"/>
      <c r="M235" s="47">
        <v>9</v>
      </c>
      <c r="N235" s="47">
        <v>3</v>
      </c>
      <c r="O235" s="47">
        <v>3</v>
      </c>
      <c r="P235" s="47"/>
      <c r="Q235" s="47"/>
      <c r="R235" s="47"/>
      <c r="S235" s="47"/>
      <c r="T235" s="47"/>
      <c r="U235" s="47"/>
      <c r="V235" s="47">
        <f t="shared" si="101"/>
        <v>15</v>
      </c>
      <c r="W235" s="1052">
        <f t="shared" si="102"/>
        <v>0</v>
      </c>
      <c r="X235" s="1053">
        <f t="shared" si="103"/>
        <v>0.5</v>
      </c>
      <c r="Y235" s="1053" t="e">
        <f t="shared" si="104"/>
        <v>#DIV/0!</v>
      </c>
      <c r="Z235" s="1054" t="e">
        <f t="shared" si="105"/>
        <v>#DIV/0!</v>
      </c>
      <c r="AA235" s="47">
        <v>3</v>
      </c>
      <c r="AB235" s="47">
        <v>-3</v>
      </c>
      <c r="AC235" s="47">
        <v>0</v>
      </c>
      <c r="AD235" s="47">
        <v>1</v>
      </c>
      <c r="AE235" s="27" t="s">
        <v>34</v>
      </c>
      <c r="AF235" s="13" t="s">
        <v>35</v>
      </c>
    </row>
    <row r="236" spans="1:32" x14ac:dyDescent="0.25">
      <c r="A236" s="789" t="s">
        <v>41</v>
      </c>
      <c r="B236" s="13" t="s">
        <v>42</v>
      </c>
      <c r="C236" s="47"/>
      <c r="D236" s="156">
        <v>8.4722000000000008</v>
      </c>
      <c r="E236" s="136">
        <v>8.1111000000000004</v>
      </c>
      <c r="F236" s="1064">
        <v>-0.36110000000000042</v>
      </c>
      <c r="G236" s="1061">
        <v>3</v>
      </c>
      <c r="H236" s="1062">
        <v>-1.0833000000000013</v>
      </c>
      <c r="I236" s="47">
        <v>10</v>
      </c>
      <c r="J236" s="47">
        <v>6</v>
      </c>
      <c r="K236" s="47">
        <f t="shared" ref="K236" si="107">+I236/J236</f>
        <v>1.6666666666666667</v>
      </c>
      <c r="L236" s="47">
        <v>9</v>
      </c>
      <c r="M236" s="47">
        <v>3</v>
      </c>
      <c r="N236" s="47">
        <v>1</v>
      </c>
      <c r="O236" s="47">
        <v>3</v>
      </c>
      <c r="P236" s="47"/>
      <c r="Q236" s="47"/>
      <c r="R236" s="47"/>
      <c r="S236" s="47"/>
      <c r="T236" s="47"/>
      <c r="U236" s="47"/>
      <c r="V236" s="47">
        <f t="shared" ref="V236:V237" si="108">+L236+M236+N236+O236+P236+Q236+R236+S236+T236+U236</f>
        <v>16</v>
      </c>
      <c r="W236" s="1052">
        <f t="shared" ref="W236:W237" si="109">+L236/(M236+L236)</f>
        <v>0.75</v>
      </c>
      <c r="X236" s="1053">
        <f t="shared" ref="X236:X237" si="110">+N236/(O236+N236)</f>
        <v>0.25</v>
      </c>
      <c r="Y236" s="1053" t="e">
        <f t="shared" ref="Y236:Y237" si="111">+P236/(Q236+P236)</f>
        <v>#DIV/0!</v>
      </c>
      <c r="Z236" s="1054" t="e">
        <f t="shared" ref="Z236:Z237" si="112">+R236/(S236+R236)</f>
        <v>#DIV/0!</v>
      </c>
      <c r="AA236" s="47">
        <v>1</v>
      </c>
      <c r="AB236" s="47">
        <v>-3</v>
      </c>
      <c r="AC236" s="47">
        <v>-2</v>
      </c>
      <c r="AD236" s="47">
        <v>0.33333333333333331</v>
      </c>
      <c r="AE236" s="789" t="s">
        <v>41</v>
      </c>
      <c r="AF236" s="13" t="s">
        <v>42</v>
      </c>
    </row>
    <row r="237" spans="1:32" x14ac:dyDescent="0.25">
      <c r="A237" s="20" t="s">
        <v>390</v>
      </c>
      <c r="B237" s="13" t="s">
        <v>20</v>
      </c>
      <c r="C237" s="47"/>
      <c r="D237" s="156">
        <v>8.3333333333333339</v>
      </c>
      <c r="E237" s="136">
        <v>8.8888999999999996</v>
      </c>
      <c r="F237" s="1064">
        <v>0.55556666666666565</v>
      </c>
      <c r="G237" s="1061">
        <v>2</v>
      </c>
      <c r="H237" s="1062">
        <v>1.1111333333333313</v>
      </c>
      <c r="I237" s="273">
        <v>24</v>
      </c>
      <c r="J237" s="47">
        <v>21</v>
      </c>
      <c r="K237" s="47">
        <f t="shared" ref="K237" si="113">+I237/J237</f>
        <v>1.1428571428571428</v>
      </c>
      <c r="L237" s="47"/>
      <c r="M237" s="47">
        <v>9</v>
      </c>
      <c r="N237" s="47"/>
      <c r="O237" s="47">
        <v>6</v>
      </c>
      <c r="P237" s="47"/>
      <c r="Q237" s="47">
        <v>5</v>
      </c>
      <c r="R237" s="47"/>
      <c r="S237" s="47">
        <v>1</v>
      </c>
      <c r="T237" s="47"/>
      <c r="U237" s="47"/>
      <c r="V237" s="47">
        <f t="shared" si="108"/>
        <v>21</v>
      </c>
      <c r="W237" s="1052">
        <f t="shared" si="109"/>
        <v>0</v>
      </c>
      <c r="X237" s="1053">
        <f t="shared" si="110"/>
        <v>0</v>
      </c>
      <c r="Y237" s="1053">
        <f t="shared" si="111"/>
        <v>0</v>
      </c>
      <c r="Z237" s="1054">
        <f t="shared" si="112"/>
        <v>0</v>
      </c>
      <c r="AA237" s="47">
        <v>0</v>
      </c>
      <c r="AB237" s="47">
        <v>-19</v>
      </c>
      <c r="AC237" s="47">
        <v>-19</v>
      </c>
      <c r="AD237" s="47">
        <v>0</v>
      </c>
      <c r="AE237" s="20" t="s">
        <v>390</v>
      </c>
      <c r="AF237" s="13" t="s">
        <v>20</v>
      </c>
    </row>
    <row r="238" spans="1:32" x14ac:dyDescent="0.25">
      <c r="A238" s="16" t="s">
        <v>820</v>
      </c>
      <c r="B238" s="13" t="s">
        <v>821</v>
      </c>
      <c r="C238" s="47"/>
      <c r="D238" s="156">
        <v>7.4722</v>
      </c>
      <c r="E238" s="422">
        <v>7.6666999999999996</v>
      </c>
      <c r="F238" s="1064">
        <v>0.19449999999999967</v>
      </c>
      <c r="G238" s="1061">
        <v>3</v>
      </c>
      <c r="H238" s="1062">
        <v>0.58349999999999902</v>
      </c>
      <c r="I238" s="273">
        <v>15</v>
      </c>
      <c r="J238" s="47">
        <v>11</v>
      </c>
      <c r="K238" s="47">
        <f t="shared" ref="K238:K241" si="114">+I238/J238</f>
        <v>1.3636363636363635</v>
      </c>
      <c r="L238" s="47">
        <v>7</v>
      </c>
      <c r="M238" s="47">
        <v>8</v>
      </c>
      <c r="N238" s="47">
        <v>5</v>
      </c>
      <c r="O238" s="47">
        <v>2</v>
      </c>
      <c r="P238" s="47">
        <v>3</v>
      </c>
      <c r="Q238" s="47">
        <v>1</v>
      </c>
      <c r="R238" s="47"/>
      <c r="S238" s="47"/>
      <c r="T238" s="47"/>
      <c r="U238" s="47"/>
      <c r="V238" s="47">
        <f t="shared" ref="V238:V241" si="115">+L238+M238+N238+O238+P238+Q238+R238+S238+T238+U238</f>
        <v>26</v>
      </c>
      <c r="W238" s="1052">
        <f t="shared" ref="W238:W241" si="116">+L238/(M238+L238)</f>
        <v>0.46666666666666667</v>
      </c>
      <c r="X238" s="1053">
        <f t="shared" ref="X238:X241" si="117">+N238/(O238+N238)</f>
        <v>0.7142857142857143</v>
      </c>
      <c r="Y238" s="1053">
        <f t="shared" ref="Y238:Y241" si="118">+P238/(Q238+P238)</f>
        <v>0.75</v>
      </c>
      <c r="Z238" s="1054" t="e">
        <f t="shared" ref="Z238:Z241" si="119">+R238/(S238+R238)</f>
        <v>#DIV/0!</v>
      </c>
      <c r="AA238" s="47">
        <v>11</v>
      </c>
      <c r="AB238" s="47">
        <v>-4</v>
      </c>
      <c r="AC238" s="47">
        <v>7</v>
      </c>
      <c r="AD238" s="47">
        <v>2.75</v>
      </c>
      <c r="AE238" s="16" t="s">
        <v>820</v>
      </c>
      <c r="AF238" s="13" t="s">
        <v>821</v>
      </c>
    </row>
    <row r="239" spans="1:32" x14ac:dyDescent="0.25">
      <c r="A239" s="19" t="s">
        <v>44</v>
      </c>
      <c r="B239" s="13" t="s">
        <v>45</v>
      </c>
      <c r="C239" s="47"/>
      <c r="D239" s="144">
        <v>7.0888999999999998</v>
      </c>
      <c r="E239" s="136">
        <v>7.3</v>
      </c>
      <c r="F239" s="1064">
        <v>0.21110000000000007</v>
      </c>
      <c r="G239" s="1061">
        <v>4</v>
      </c>
      <c r="H239" s="1062">
        <v>1.7715999999999994</v>
      </c>
      <c r="I239" s="273">
        <v>13</v>
      </c>
      <c r="J239" s="47">
        <v>4</v>
      </c>
      <c r="K239" s="47">
        <f t="shared" si="114"/>
        <v>3.25</v>
      </c>
      <c r="L239" s="47">
        <v>5</v>
      </c>
      <c r="M239" s="47">
        <v>2</v>
      </c>
      <c r="N239" s="47">
        <v>5</v>
      </c>
      <c r="O239" s="47">
        <v>1</v>
      </c>
      <c r="P239" s="47">
        <v>3</v>
      </c>
      <c r="Q239" s="47">
        <v>1</v>
      </c>
      <c r="R239" s="47"/>
      <c r="S239" s="47"/>
      <c r="T239" s="47"/>
      <c r="U239" s="47"/>
      <c r="V239" s="47">
        <f t="shared" si="115"/>
        <v>17</v>
      </c>
      <c r="W239" s="1052">
        <f t="shared" si="116"/>
        <v>0.7142857142857143</v>
      </c>
      <c r="X239" s="1053">
        <f t="shared" si="117"/>
        <v>0.83333333333333337</v>
      </c>
      <c r="Y239" s="1053">
        <f t="shared" si="118"/>
        <v>0.75</v>
      </c>
      <c r="Z239" s="1054" t="e">
        <f t="shared" si="119"/>
        <v>#DIV/0!</v>
      </c>
      <c r="AA239" s="47">
        <v>11</v>
      </c>
      <c r="AB239" s="47">
        <v>-3</v>
      </c>
      <c r="AC239" s="47">
        <v>8</v>
      </c>
      <c r="AD239" s="47">
        <v>3.6666666666666665</v>
      </c>
      <c r="AE239" s="19" t="s">
        <v>44</v>
      </c>
      <c r="AF239" s="13" t="s">
        <v>45</v>
      </c>
    </row>
    <row r="240" spans="1:32" x14ac:dyDescent="0.25">
      <c r="A240" s="17" t="s">
        <v>46</v>
      </c>
      <c r="B240" s="11" t="s">
        <v>47</v>
      </c>
      <c r="C240" s="45">
        <v>1</v>
      </c>
      <c r="D240" s="309">
        <v>6.0110999999999999</v>
      </c>
      <c r="E240" s="416">
        <v>5.9</v>
      </c>
      <c r="F240" s="1070">
        <f>+E240-D240</f>
        <v>-0.11109999999999953</v>
      </c>
      <c r="G240" s="1071">
        <v>5</v>
      </c>
      <c r="H240" s="1072">
        <f>+F240*G240</f>
        <v>-0.55549999999999766</v>
      </c>
      <c r="I240" s="1078">
        <v>13</v>
      </c>
      <c r="J240" s="45">
        <v>6</v>
      </c>
      <c r="K240" s="45">
        <f t="shared" si="114"/>
        <v>2.1666666666666665</v>
      </c>
      <c r="L240" s="45">
        <v>7</v>
      </c>
      <c r="M240" s="45"/>
      <c r="N240" s="45">
        <v>6</v>
      </c>
      <c r="O240" s="45">
        <v>6</v>
      </c>
      <c r="P240" s="45"/>
      <c r="Q240" s="45"/>
      <c r="R240" s="45"/>
      <c r="S240" s="45"/>
      <c r="T240" s="45"/>
      <c r="U240" s="45"/>
      <c r="V240" s="45">
        <f t="shared" si="115"/>
        <v>19</v>
      </c>
      <c r="W240" s="1074">
        <f t="shared" si="116"/>
        <v>1</v>
      </c>
      <c r="X240" s="1075">
        <f t="shared" si="117"/>
        <v>0.5</v>
      </c>
      <c r="Y240" s="1075" t="e">
        <f t="shared" si="118"/>
        <v>#DIV/0!</v>
      </c>
      <c r="Z240" s="1076" t="e">
        <f t="shared" si="119"/>
        <v>#DIV/0!</v>
      </c>
      <c r="AA240" s="45">
        <v>6</v>
      </c>
      <c r="AB240" s="45">
        <v>-6</v>
      </c>
      <c r="AC240" s="45">
        <v>0</v>
      </c>
      <c r="AD240" s="45">
        <v>1</v>
      </c>
      <c r="AE240" s="17" t="s">
        <v>46</v>
      </c>
      <c r="AF240" s="11" t="s">
        <v>47</v>
      </c>
    </row>
    <row r="241" spans="1:32" x14ac:dyDescent="0.25">
      <c r="A241" s="7" t="s">
        <v>48</v>
      </c>
      <c r="B241" s="12" t="s">
        <v>49</v>
      </c>
      <c r="C241" s="47"/>
      <c r="D241" s="156">
        <v>9.25</v>
      </c>
      <c r="E241" s="136">
        <v>7.125</v>
      </c>
      <c r="F241" s="1064">
        <v>-2.125</v>
      </c>
      <c r="G241" s="1061">
        <v>4</v>
      </c>
      <c r="H241" s="1062">
        <v>-8.5</v>
      </c>
      <c r="I241" s="273">
        <v>13</v>
      </c>
      <c r="J241" s="47">
        <v>22</v>
      </c>
      <c r="K241" s="47">
        <f t="shared" si="114"/>
        <v>0.59090909090909094</v>
      </c>
      <c r="L241" s="47">
        <v>6</v>
      </c>
      <c r="M241" s="47">
        <v>2</v>
      </c>
      <c r="N241" s="47">
        <v>7</v>
      </c>
      <c r="O241" s="47">
        <v>15</v>
      </c>
      <c r="P241" s="47"/>
      <c r="Q241" s="47">
        <v>4</v>
      </c>
      <c r="R241" s="47"/>
      <c r="S241" s="47">
        <v>1</v>
      </c>
      <c r="T241" s="47"/>
      <c r="U241" s="47"/>
      <c r="V241" s="47">
        <f t="shared" si="115"/>
        <v>35</v>
      </c>
      <c r="W241" s="1052">
        <f t="shared" si="116"/>
        <v>0.75</v>
      </c>
      <c r="X241" s="1053">
        <f t="shared" si="117"/>
        <v>0.31818181818181818</v>
      </c>
      <c r="Y241" s="1053">
        <f t="shared" si="118"/>
        <v>0</v>
      </c>
      <c r="Z241" s="1054">
        <f t="shared" si="119"/>
        <v>0</v>
      </c>
      <c r="AA241" s="47">
        <v>7</v>
      </c>
      <c r="AB241" s="47">
        <v>-26</v>
      </c>
      <c r="AC241" s="47">
        <v>-19</v>
      </c>
      <c r="AD241" s="47">
        <v>0.26923076923076922</v>
      </c>
      <c r="AE241" s="7" t="s">
        <v>48</v>
      </c>
      <c r="AF241" s="12" t="s">
        <v>49</v>
      </c>
    </row>
    <row r="242" spans="1:32" x14ac:dyDescent="0.25">
      <c r="A242" s="17" t="s">
        <v>859</v>
      </c>
      <c r="B242" s="11" t="s">
        <v>735</v>
      </c>
      <c r="C242" s="47"/>
      <c r="D242" s="497">
        <v>6.4</v>
      </c>
      <c r="E242" s="1060">
        <v>7</v>
      </c>
      <c r="F242" s="670">
        <v>0.59999999999999964</v>
      </c>
      <c r="G242" s="1061">
        <v>4</v>
      </c>
      <c r="H242" s="1062">
        <v>2.3999999999999986</v>
      </c>
      <c r="I242" s="273">
        <v>2</v>
      </c>
      <c r="J242" s="47">
        <v>3</v>
      </c>
      <c r="K242" s="47">
        <f t="shared" ref="K242" si="120">+I242/J242</f>
        <v>0.66666666666666663</v>
      </c>
      <c r="L242" s="47"/>
      <c r="M242" s="47">
        <v>1</v>
      </c>
      <c r="N242" s="47">
        <v>2</v>
      </c>
      <c r="O242" s="47">
        <v>2</v>
      </c>
      <c r="P242" s="47"/>
      <c r="Q242" s="47"/>
      <c r="R242" s="47"/>
      <c r="S242" s="47"/>
      <c r="T242" s="47"/>
      <c r="U242" s="47"/>
      <c r="V242" s="47">
        <f t="shared" ref="V242:V243" si="121">+L242+M242+N242+O242+P242+Q242+R242+S242+T242+U242</f>
        <v>5</v>
      </c>
      <c r="W242" s="1052">
        <f t="shared" ref="W242" si="122">+L242/(M242+L242)</f>
        <v>0</v>
      </c>
      <c r="X242" s="1053">
        <f t="shared" ref="X242" si="123">+N242/(O242+N242)</f>
        <v>0.5</v>
      </c>
      <c r="Y242" s="1053" t="e">
        <f t="shared" ref="Y242" si="124">+P242/(Q242+P242)</f>
        <v>#DIV/0!</v>
      </c>
      <c r="Z242" s="1054" t="e">
        <f t="shared" ref="Z242" si="125">+R242/(S242+R242)</f>
        <v>#DIV/0!</v>
      </c>
      <c r="AA242" s="47">
        <v>2</v>
      </c>
      <c r="AB242" s="47">
        <v>-2</v>
      </c>
      <c r="AC242" s="47">
        <v>0</v>
      </c>
      <c r="AD242" s="47">
        <v>1</v>
      </c>
      <c r="AE242" s="17" t="s">
        <v>859</v>
      </c>
      <c r="AF242" s="11" t="s">
        <v>735</v>
      </c>
    </row>
    <row r="243" spans="1:32" x14ac:dyDescent="0.25">
      <c r="A243" s="20" t="s">
        <v>423</v>
      </c>
      <c r="B243" s="6" t="s">
        <v>40</v>
      </c>
      <c r="C243" s="47"/>
      <c r="D243" s="144">
        <v>7.9249000000000001</v>
      </c>
      <c r="E243" s="422">
        <v>7.8887999999999998</v>
      </c>
      <c r="F243" s="1064">
        <v>-3.6100000000000243E-2</v>
      </c>
      <c r="G243" s="1061">
        <v>3</v>
      </c>
      <c r="H243" s="1062">
        <v>-0.10830000000000073</v>
      </c>
      <c r="I243" s="273">
        <v>48</v>
      </c>
      <c r="J243" s="47">
        <v>35</v>
      </c>
      <c r="K243" s="47">
        <f t="shared" ref="K243" si="126">+I243/J243</f>
        <v>1.3714285714285714</v>
      </c>
      <c r="L243" s="47">
        <v>18</v>
      </c>
      <c r="M243" s="47">
        <v>12</v>
      </c>
      <c r="N243" s="47">
        <v>18</v>
      </c>
      <c r="O243" s="47">
        <v>13</v>
      </c>
      <c r="P243" s="47">
        <v>10</v>
      </c>
      <c r="Q243" s="47">
        <v>7</v>
      </c>
      <c r="R243" s="47">
        <v>1</v>
      </c>
      <c r="S243" s="47">
        <v>3</v>
      </c>
      <c r="T243" s="47">
        <v>1</v>
      </c>
      <c r="U243" s="47"/>
      <c r="V243" s="47">
        <f t="shared" si="121"/>
        <v>83</v>
      </c>
      <c r="W243" s="1052">
        <f t="shared" ref="W243" si="127">+L243/(M243+L243)</f>
        <v>0.6</v>
      </c>
      <c r="X243" s="1053">
        <f t="shared" ref="X243" si="128">+N243/(O243+N243)</f>
        <v>0.58064516129032262</v>
      </c>
      <c r="Y243" s="1053">
        <f t="shared" ref="Y243" si="129">+P243/(Q243+P243)</f>
        <v>0.58823529411764708</v>
      </c>
      <c r="Z243" s="1054">
        <f t="shared" ref="Z243" si="130">+R243/(S243+R243)</f>
        <v>0.25</v>
      </c>
      <c r="AA243" s="47">
        <v>45</v>
      </c>
      <c r="AB243" s="47">
        <v>-36</v>
      </c>
      <c r="AC243" s="47">
        <v>9</v>
      </c>
      <c r="AD243" s="47">
        <v>1.25</v>
      </c>
      <c r="AE243" s="20" t="s">
        <v>423</v>
      </c>
      <c r="AF243" s="6" t="s">
        <v>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6"/>
  <sheetViews>
    <sheetView topLeftCell="A184" workbookViewId="0">
      <selection activeCell="A201" sqref="A201:BG201"/>
    </sheetView>
  </sheetViews>
  <sheetFormatPr defaultRowHeight="15" x14ac:dyDescent="0.25"/>
  <cols>
    <col min="4" max="4" width="9.85546875" bestFit="1" customWidth="1"/>
  </cols>
  <sheetData>
    <row r="1" spans="1:59" x14ac:dyDescent="0.25">
      <c r="A1" t="s">
        <v>1093</v>
      </c>
    </row>
    <row r="2" spans="1:59" x14ac:dyDescent="0.25">
      <c r="A2" t="s">
        <v>1091</v>
      </c>
      <c r="F2" t="s">
        <v>1094</v>
      </c>
    </row>
    <row r="3" spans="1:59" ht="15.75" thickBot="1" x14ac:dyDescent="0.3">
      <c r="A3" t="s">
        <v>1042</v>
      </c>
      <c r="F3" t="s">
        <v>1042</v>
      </c>
      <c r="K3" t="s">
        <v>1096</v>
      </c>
      <c r="U3" t="s">
        <v>1100</v>
      </c>
      <c r="AA3" s="26"/>
      <c r="AB3" s="26"/>
      <c r="AC3" s="38"/>
      <c r="AE3" t="s">
        <v>1103</v>
      </c>
      <c r="AH3" s="26"/>
      <c r="AI3" s="26"/>
      <c r="AJ3" s="26"/>
      <c r="AM3" t="s">
        <v>1107</v>
      </c>
      <c r="AP3" s="26"/>
      <c r="AQ3" s="26"/>
      <c r="AR3" s="26"/>
      <c r="AS3" s="26"/>
      <c r="AT3" s="26"/>
      <c r="AW3" t="s">
        <v>911</v>
      </c>
    </row>
    <row r="4" spans="1:59" x14ac:dyDescent="0.25">
      <c r="A4" t="s">
        <v>1043</v>
      </c>
      <c r="C4" s="1036" t="s">
        <v>115</v>
      </c>
      <c r="D4" s="934" t="s">
        <v>63</v>
      </c>
      <c r="F4" t="s">
        <v>1043</v>
      </c>
      <c r="H4" s="1099" t="s">
        <v>231</v>
      </c>
      <c r="I4" s="934" t="s">
        <v>231</v>
      </c>
      <c r="K4" t="s">
        <v>1043</v>
      </c>
      <c r="M4" s="1035" t="s">
        <v>1044</v>
      </c>
      <c r="N4" s="1036" t="s">
        <v>115</v>
      </c>
      <c r="O4" s="1011" t="s">
        <v>1045</v>
      </c>
      <c r="P4" s="1037" t="s">
        <v>231</v>
      </c>
      <c r="Q4" s="995" t="s">
        <v>1045</v>
      </c>
      <c r="R4" s="1038" t="s">
        <v>1046</v>
      </c>
      <c r="S4" s="1101" t="s">
        <v>1097</v>
      </c>
      <c r="U4" t="s">
        <v>1101</v>
      </c>
      <c r="W4" s="1011"/>
      <c r="X4" s="1011"/>
      <c r="Y4" s="1011"/>
      <c r="Z4" s="70" t="s">
        <v>1048</v>
      </c>
      <c r="AA4" s="70" t="s">
        <v>1049</v>
      </c>
      <c r="AB4" s="1112"/>
      <c r="AC4" s="1113" t="s">
        <v>916</v>
      </c>
      <c r="AE4" t="s">
        <v>1043</v>
      </c>
      <c r="AG4" s="1124" t="s">
        <v>1046</v>
      </c>
      <c r="AH4" s="1125" t="s">
        <v>878</v>
      </c>
      <c r="AI4" s="1126" t="s">
        <v>878</v>
      </c>
      <c r="AJ4" s="1127" t="s">
        <v>880</v>
      </c>
      <c r="AK4" s="1127" t="s">
        <v>915</v>
      </c>
      <c r="AM4" t="s">
        <v>1043</v>
      </c>
      <c r="AO4" s="1038" t="s">
        <v>1046</v>
      </c>
      <c r="AP4" s="26"/>
      <c r="AQ4" s="1036"/>
      <c r="AR4" s="1036"/>
      <c r="AS4" s="1011"/>
      <c r="AT4" s="1011"/>
      <c r="AU4" s="934" t="s">
        <v>1108</v>
      </c>
      <c r="AW4" t="s">
        <v>912</v>
      </c>
      <c r="AY4" s="926" t="s">
        <v>115</v>
      </c>
      <c r="AZ4" s="927" t="s">
        <v>913</v>
      </c>
      <c r="BA4" s="928" t="s">
        <v>231</v>
      </c>
      <c r="BB4" s="929" t="s">
        <v>914</v>
      </c>
      <c r="BC4" s="930" t="s">
        <v>915</v>
      </c>
      <c r="BD4" s="931" t="s">
        <v>895</v>
      </c>
      <c r="BE4" s="932" t="s">
        <v>916</v>
      </c>
      <c r="BF4" s="933" t="s">
        <v>917</v>
      </c>
      <c r="BG4" s="934" t="s">
        <v>917</v>
      </c>
    </row>
    <row r="5" spans="1:59" x14ac:dyDescent="0.25">
      <c r="A5" t="s">
        <v>1092</v>
      </c>
      <c r="C5" s="1039" t="s">
        <v>64</v>
      </c>
      <c r="D5" s="113" t="s">
        <v>64</v>
      </c>
      <c r="F5" t="s">
        <v>1055</v>
      </c>
      <c r="H5" s="1021"/>
      <c r="I5" s="113" t="s">
        <v>1095</v>
      </c>
      <c r="K5" t="s">
        <v>1092</v>
      </c>
      <c r="M5" s="1021" t="s">
        <v>926</v>
      </c>
      <c r="N5" s="1039" t="s">
        <v>64</v>
      </c>
      <c r="O5" s="1021" t="s">
        <v>1056</v>
      </c>
      <c r="P5" s="113"/>
      <c r="Q5" s="73" t="s">
        <v>1056</v>
      </c>
      <c r="R5" s="1040" t="s">
        <v>231</v>
      </c>
      <c r="S5" s="113" t="s">
        <v>1098</v>
      </c>
      <c r="W5" s="1021"/>
      <c r="X5" s="1021"/>
      <c r="Y5" s="1021"/>
      <c r="Z5" s="1043" t="s">
        <v>1058</v>
      </c>
      <c r="AA5" s="1043" t="s">
        <v>1059</v>
      </c>
      <c r="AB5" s="1114"/>
      <c r="AC5" s="1115" t="s">
        <v>921</v>
      </c>
      <c r="AE5" t="s">
        <v>1092</v>
      </c>
      <c r="AG5" s="1128" t="s">
        <v>231</v>
      </c>
      <c r="AH5" s="1043" t="s">
        <v>1079</v>
      </c>
      <c r="AI5" s="1129" t="s">
        <v>1080</v>
      </c>
      <c r="AJ5" s="1130" t="s">
        <v>1081</v>
      </c>
      <c r="AK5" s="1045" t="s">
        <v>920</v>
      </c>
      <c r="AM5" t="s">
        <v>1092</v>
      </c>
      <c r="AO5" s="1040" t="s">
        <v>231</v>
      </c>
      <c r="AP5" s="26"/>
      <c r="AQ5" s="1042" t="s">
        <v>1083</v>
      </c>
      <c r="AR5" s="1042" t="s">
        <v>1084</v>
      </c>
      <c r="AS5" s="1042" t="s">
        <v>1085</v>
      </c>
      <c r="AT5" s="1039" t="s">
        <v>1086</v>
      </c>
      <c r="AU5" s="1114" t="s">
        <v>1109</v>
      </c>
      <c r="AY5" s="935" t="s">
        <v>64</v>
      </c>
      <c r="AZ5" s="936" t="s">
        <v>231</v>
      </c>
      <c r="BA5" s="937" t="s">
        <v>918</v>
      </c>
      <c r="BB5" s="938" t="s">
        <v>919</v>
      </c>
      <c r="BC5" s="939" t="s">
        <v>920</v>
      </c>
      <c r="BD5" s="940" t="s">
        <v>221</v>
      </c>
      <c r="BE5" s="941" t="s">
        <v>921</v>
      </c>
      <c r="BF5" s="197" t="s">
        <v>922</v>
      </c>
      <c r="BG5" s="113" t="s">
        <v>918</v>
      </c>
    </row>
    <row r="6" spans="1:59" x14ac:dyDescent="0.25">
      <c r="C6" s="1039"/>
      <c r="D6" s="113" t="s">
        <v>918</v>
      </c>
      <c r="H6" s="1021"/>
      <c r="I6" s="113" t="s">
        <v>918</v>
      </c>
      <c r="M6" s="1021"/>
      <c r="N6" s="1039"/>
      <c r="O6" s="1021"/>
      <c r="P6" s="113"/>
      <c r="Q6" s="73" t="s">
        <v>1028</v>
      </c>
      <c r="R6" s="1041" t="s">
        <v>1064</v>
      </c>
      <c r="S6" s="113" t="s">
        <v>1099</v>
      </c>
      <c r="W6" s="1021"/>
      <c r="X6" s="1021"/>
      <c r="Y6" s="1021"/>
      <c r="Z6" s="1043" t="s">
        <v>269</v>
      </c>
      <c r="AA6" s="1043" t="s">
        <v>269</v>
      </c>
      <c r="AB6" s="1114" t="s">
        <v>1069</v>
      </c>
      <c r="AC6" s="1115" t="s">
        <v>1102</v>
      </c>
      <c r="AG6" s="1131" t="s">
        <v>1064</v>
      </c>
      <c r="AH6" s="1043" t="s">
        <v>1104</v>
      </c>
      <c r="AI6" s="1044" t="s">
        <v>1104</v>
      </c>
      <c r="AJ6" s="1130" t="s">
        <v>1104</v>
      </c>
      <c r="AK6" s="1045" t="s">
        <v>918</v>
      </c>
      <c r="AO6" s="1041" t="s">
        <v>1064</v>
      </c>
      <c r="AP6" s="26"/>
      <c r="AQ6" s="1042" t="s">
        <v>211</v>
      </c>
      <c r="AR6" s="1042" t="s">
        <v>211</v>
      </c>
      <c r="AS6" s="1042" t="s">
        <v>269</v>
      </c>
      <c r="AT6" s="1039" t="s">
        <v>1087</v>
      </c>
      <c r="AU6" s="1117" t="s">
        <v>921</v>
      </c>
      <c r="AY6" s="935" t="s">
        <v>918</v>
      </c>
      <c r="AZ6" s="942" t="s">
        <v>923</v>
      </c>
      <c r="BA6" s="937" t="s">
        <v>924</v>
      </c>
      <c r="BB6" s="938" t="s">
        <v>925</v>
      </c>
      <c r="BC6" s="939" t="s">
        <v>918</v>
      </c>
      <c r="BD6" s="940" t="s">
        <v>926</v>
      </c>
      <c r="BE6" s="941" t="s">
        <v>211</v>
      </c>
      <c r="BF6" s="197" t="s">
        <v>927</v>
      </c>
      <c r="BG6" s="113"/>
    </row>
    <row r="7" spans="1:59" x14ac:dyDescent="0.25">
      <c r="C7" s="1042" t="s">
        <v>1072</v>
      </c>
      <c r="D7" s="952">
        <v>42602</v>
      </c>
      <c r="H7" s="1043" t="s">
        <v>1074</v>
      </c>
      <c r="I7" s="952">
        <v>42602</v>
      </c>
      <c r="M7" s="1021"/>
      <c r="N7" s="1042" t="s">
        <v>1072</v>
      </c>
      <c r="O7" s="1043" t="s">
        <v>1073</v>
      </c>
      <c r="P7" s="1044" t="s">
        <v>1074</v>
      </c>
      <c r="Q7" s="1045" t="s">
        <v>1075</v>
      </c>
      <c r="R7" s="1045" t="s">
        <v>1076</v>
      </c>
      <c r="S7" s="1044"/>
      <c r="W7" s="1116" t="s">
        <v>878</v>
      </c>
      <c r="X7" s="1116" t="s">
        <v>878</v>
      </c>
      <c r="Y7" s="1116" t="s">
        <v>880</v>
      </c>
      <c r="Z7" s="1116">
        <v>1</v>
      </c>
      <c r="AA7" s="1116">
        <v>-1</v>
      </c>
      <c r="AB7" s="1117" t="s">
        <v>916</v>
      </c>
      <c r="AC7" s="1115" t="s">
        <v>918</v>
      </c>
      <c r="AG7" s="1129"/>
      <c r="AH7" s="1043" t="s">
        <v>1105</v>
      </c>
      <c r="AI7" s="1044" t="s">
        <v>1105</v>
      </c>
      <c r="AJ7" s="1130" t="s">
        <v>1105</v>
      </c>
      <c r="AK7" s="1045" t="s">
        <v>929</v>
      </c>
      <c r="AO7" s="1045" t="s">
        <v>1076</v>
      </c>
      <c r="AP7" s="111"/>
      <c r="AQ7" s="1042" t="s">
        <v>1088</v>
      </c>
      <c r="AR7" s="1042" t="s">
        <v>1088</v>
      </c>
      <c r="AS7" s="1042" t="s">
        <v>210</v>
      </c>
      <c r="AT7" s="1042" t="s">
        <v>1089</v>
      </c>
      <c r="AU7" s="1117" t="s">
        <v>211</v>
      </c>
      <c r="AY7" s="943">
        <v>42602</v>
      </c>
      <c r="AZ7" s="942" t="s">
        <v>928</v>
      </c>
      <c r="BA7" s="944">
        <v>42602</v>
      </c>
      <c r="BB7" s="945">
        <v>42602</v>
      </c>
      <c r="BC7" s="939" t="s">
        <v>929</v>
      </c>
      <c r="BD7" s="940" t="s">
        <v>930</v>
      </c>
      <c r="BE7" s="941" t="s">
        <v>918</v>
      </c>
      <c r="BF7" s="197"/>
      <c r="BG7" s="113"/>
    </row>
    <row r="8" spans="1:59" ht="15.75" thickBot="1" x14ac:dyDescent="0.3">
      <c r="A8" s="9" t="s">
        <v>931</v>
      </c>
      <c r="B8" s="1095" t="s">
        <v>2</v>
      </c>
      <c r="C8" s="1096"/>
      <c r="D8" s="67"/>
      <c r="F8" s="9" t="s">
        <v>931</v>
      </c>
      <c r="G8" s="1095" t="s">
        <v>2</v>
      </c>
      <c r="H8" s="1090" t="s">
        <v>1077</v>
      </c>
      <c r="I8" s="67"/>
      <c r="K8" s="9" t="s">
        <v>931</v>
      </c>
      <c r="L8" s="1095" t="s">
        <v>2</v>
      </c>
      <c r="M8" s="1102"/>
      <c r="N8" s="1102"/>
      <c r="O8" s="1102"/>
      <c r="P8" s="1103" t="s">
        <v>1077</v>
      </c>
      <c r="Q8" s="1104"/>
      <c r="R8" s="1105" t="s">
        <v>1078</v>
      </c>
      <c r="S8" s="1106"/>
      <c r="U8" s="486" t="s">
        <v>931</v>
      </c>
      <c r="V8" s="486" t="s">
        <v>2</v>
      </c>
      <c r="W8" s="1043" t="s">
        <v>1079</v>
      </c>
      <c r="X8" s="1116" t="s">
        <v>1080</v>
      </c>
      <c r="Y8" s="1043" t="s">
        <v>1081</v>
      </c>
      <c r="Z8" s="1116" t="s">
        <v>1065</v>
      </c>
      <c r="AA8" s="1043" t="s">
        <v>1082</v>
      </c>
      <c r="AB8" s="1118" t="s">
        <v>921</v>
      </c>
      <c r="AC8" s="1119" t="s">
        <v>924</v>
      </c>
      <c r="AG8" s="1129"/>
      <c r="AH8" s="1116" t="s">
        <v>1106</v>
      </c>
      <c r="AI8" s="1129" t="s">
        <v>1106</v>
      </c>
      <c r="AJ8" s="1045" t="s">
        <v>1106</v>
      </c>
      <c r="AK8" s="1045" t="s">
        <v>924</v>
      </c>
      <c r="AO8" s="155" t="s">
        <v>1078</v>
      </c>
      <c r="AP8" s="114" t="s">
        <v>221</v>
      </c>
      <c r="AQ8" s="1042" t="s">
        <v>1079</v>
      </c>
      <c r="AR8" s="1042" t="s">
        <v>1080</v>
      </c>
      <c r="AS8" s="1042" t="s">
        <v>211</v>
      </c>
      <c r="AT8" s="1042" t="s">
        <v>1090</v>
      </c>
      <c r="AU8" s="1117" t="s">
        <v>918</v>
      </c>
      <c r="AW8" s="486" t="s">
        <v>931</v>
      </c>
      <c r="AX8" s="487" t="s">
        <v>2</v>
      </c>
      <c r="AY8" s="935" t="s">
        <v>924</v>
      </c>
      <c r="AZ8" s="946">
        <v>42602</v>
      </c>
      <c r="BA8" s="947"/>
      <c r="BB8" s="938" t="s">
        <v>924</v>
      </c>
      <c r="BC8" s="948">
        <v>42602</v>
      </c>
      <c r="BD8" s="949">
        <v>42014</v>
      </c>
      <c r="BE8" s="950">
        <v>42602</v>
      </c>
      <c r="BF8" s="951">
        <v>42602</v>
      </c>
      <c r="BG8" s="952">
        <v>42602</v>
      </c>
    </row>
    <row r="9" spans="1:59" x14ac:dyDescent="0.25">
      <c r="A9" s="30" t="s">
        <v>495</v>
      </c>
      <c r="B9" s="1097" t="s">
        <v>496</v>
      </c>
      <c r="C9" s="915">
        <v>5.958333333333333</v>
      </c>
      <c r="D9" s="197">
        <v>34</v>
      </c>
      <c r="F9" s="30" t="s">
        <v>495</v>
      </c>
      <c r="G9" s="1097" t="s">
        <v>496</v>
      </c>
      <c r="H9" s="171">
        <v>-0.95833333333333304</v>
      </c>
      <c r="I9" s="197">
        <v>164</v>
      </c>
      <c r="K9" s="30" t="s">
        <v>495</v>
      </c>
      <c r="L9" s="1097" t="s">
        <v>496</v>
      </c>
      <c r="M9" s="111"/>
      <c r="N9" s="915">
        <v>5.958333333333333</v>
      </c>
      <c r="O9" s="145">
        <v>5</v>
      </c>
      <c r="P9" s="171">
        <v>-0.95833333333333304</v>
      </c>
      <c r="Q9" s="1107">
        <v>6</v>
      </c>
      <c r="R9" s="1108">
        <v>-5.7499999999999982</v>
      </c>
      <c r="S9" s="111">
        <v>170</v>
      </c>
      <c r="U9" s="1120" t="s">
        <v>495</v>
      </c>
      <c r="V9" s="1121" t="s">
        <v>496</v>
      </c>
      <c r="W9" s="111">
        <v>27</v>
      </c>
      <c r="X9" s="111">
        <v>7</v>
      </c>
      <c r="Y9" s="227">
        <v>3.8571428571428572</v>
      </c>
      <c r="Z9" s="111">
        <v>2</v>
      </c>
      <c r="AA9" s="111">
        <v>2</v>
      </c>
      <c r="AB9" s="1122">
        <v>0.5</v>
      </c>
      <c r="AC9" s="1016">
        <v>47</v>
      </c>
      <c r="AE9" s="975" t="s">
        <v>495</v>
      </c>
      <c r="AF9" s="24" t="s">
        <v>496</v>
      </c>
      <c r="AG9" s="1132">
        <v>-5.7499999999999982</v>
      </c>
      <c r="AH9" s="111">
        <v>27</v>
      </c>
      <c r="AI9" s="111">
        <v>7</v>
      </c>
      <c r="AJ9" s="227">
        <v>3.8571428571428572</v>
      </c>
      <c r="AK9" s="197">
        <v>16</v>
      </c>
      <c r="AM9" s="975" t="s">
        <v>495</v>
      </c>
      <c r="AN9" s="24" t="s">
        <v>496</v>
      </c>
      <c r="AO9" s="1051">
        <v>-5.7499999999999982</v>
      </c>
      <c r="AP9" s="111">
        <v>34</v>
      </c>
      <c r="AQ9" s="111">
        <v>2</v>
      </c>
      <c r="AR9" s="111">
        <v>-10</v>
      </c>
      <c r="AS9" s="111">
        <v>-8</v>
      </c>
      <c r="AT9" s="227">
        <v>0.2</v>
      </c>
      <c r="AU9" s="197">
        <v>117</v>
      </c>
      <c r="AW9" s="30" t="s">
        <v>495</v>
      </c>
      <c r="AX9" s="13" t="s">
        <v>496</v>
      </c>
      <c r="AY9" s="249">
        <v>34</v>
      </c>
      <c r="AZ9" s="4">
        <v>164</v>
      </c>
      <c r="BA9" s="953">
        <v>170</v>
      </c>
      <c r="BB9" s="954">
        <v>47</v>
      </c>
      <c r="BC9" s="955">
        <v>16</v>
      </c>
      <c r="BD9" s="956">
        <v>34</v>
      </c>
      <c r="BE9" s="957">
        <v>117</v>
      </c>
      <c r="BF9" s="183">
        <v>91.333333333333329</v>
      </c>
      <c r="BG9" s="586">
        <v>93</v>
      </c>
    </row>
    <row r="10" spans="1:59" x14ac:dyDescent="0.25">
      <c r="A10" s="496" t="s">
        <v>503</v>
      </c>
      <c r="B10" s="6" t="s">
        <v>504</v>
      </c>
      <c r="C10" s="1098">
        <v>8</v>
      </c>
      <c r="D10" s="411">
        <v>118</v>
      </c>
      <c r="F10" s="496" t="s">
        <v>503</v>
      </c>
      <c r="G10" s="6" t="s">
        <v>504</v>
      </c>
      <c r="H10" s="1100">
        <v>0</v>
      </c>
      <c r="I10" s="411">
        <v>82</v>
      </c>
      <c r="K10" s="496" t="s">
        <v>503</v>
      </c>
      <c r="L10" s="6" t="s">
        <v>504</v>
      </c>
      <c r="M10" s="841"/>
      <c r="N10" s="1098">
        <v>8</v>
      </c>
      <c r="O10" s="1109">
        <v>8</v>
      </c>
      <c r="P10" s="1100">
        <v>0</v>
      </c>
      <c r="Q10" s="1110">
        <v>3</v>
      </c>
      <c r="R10" s="1111">
        <v>0</v>
      </c>
      <c r="S10" s="841">
        <v>81</v>
      </c>
      <c r="U10" s="496" t="s">
        <v>503</v>
      </c>
      <c r="V10" s="6" t="s">
        <v>504</v>
      </c>
      <c r="W10" s="47">
        <v>1</v>
      </c>
      <c r="X10" s="47">
        <v>1</v>
      </c>
      <c r="Y10" s="229">
        <v>1</v>
      </c>
      <c r="Z10" s="47"/>
      <c r="AA10" s="47"/>
      <c r="AB10" s="1123" t="e">
        <v>#DIV/0!</v>
      </c>
      <c r="AC10" s="44">
        <v>1</v>
      </c>
      <c r="AE10" s="496" t="s">
        <v>503</v>
      </c>
      <c r="AF10" s="6" t="s">
        <v>504</v>
      </c>
      <c r="AG10" s="1062">
        <v>0</v>
      </c>
      <c r="AH10" s="47">
        <v>1</v>
      </c>
      <c r="AI10" s="47">
        <v>1</v>
      </c>
      <c r="AJ10" s="229">
        <v>1</v>
      </c>
      <c r="AK10" s="4">
        <v>76</v>
      </c>
      <c r="AM10" s="496" t="s">
        <v>503</v>
      </c>
      <c r="AN10" s="6" t="s">
        <v>504</v>
      </c>
      <c r="AO10" s="1062">
        <v>0</v>
      </c>
      <c r="AP10" s="47">
        <v>2</v>
      </c>
      <c r="AQ10" s="47">
        <v>0</v>
      </c>
      <c r="AR10" s="47">
        <v>0</v>
      </c>
      <c r="AS10" s="47">
        <v>0</v>
      </c>
      <c r="AT10" s="229" t="e">
        <v>#DIV/0!</v>
      </c>
      <c r="AU10" s="4">
        <v>1</v>
      </c>
      <c r="AW10" s="496" t="s">
        <v>503</v>
      </c>
      <c r="AX10" s="6" t="s">
        <v>504</v>
      </c>
      <c r="AY10" s="249">
        <v>118</v>
      </c>
      <c r="AZ10" s="4">
        <v>82</v>
      </c>
      <c r="BA10" s="953">
        <v>81</v>
      </c>
      <c r="BB10" s="954">
        <v>1</v>
      </c>
      <c r="BC10" s="955">
        <v>76</v>
      </c>
      <c r="BD10" s="956">
        <v>2</v>
      </c>
      <c r="BE10" s="957">
        <v>1</v>
      </c>
      <c r="BF10" s="183">
        <v>59.833333333333336</v>
      </c>
      <c r="BG10" s="586">
        <v>54</v>
      </c>
    </row>
    <row r="11" spans="1:59" x14ac:dyDescent="0.25">
      <c r="A11" s="17" t="s">
        <v>505</v>
      </c>
      <c r="B11" s="13" t="s">
        <v>506</v>
      </c>
      <c r="C11" s="497">
        <v>4.333333333333333</v>
      </c>
      <c r="D11" s="4">
        <v>3</v>
      </c>
      <c r="F11" s="17" t="s">
        <v>505</v>
      </c>
      <c r="G11" s="13" t="s">
        <v>506</v>
      </c>
      <c r="H11" s="670">
        <v>0.66666666666666696</v>
      </c>
      <c r="I11" s="4">
        <v>28</v>
      </c>
      <c r="K11" s="17" t="s">
        <v>505</v>
      </c>
      <c r="L11" s="13" t="s">
        <v>506</v>
      </c>
      <c r="M11" s="47"/>
      <c r="N11" s="497">
        <v>4.333333333333333</v>
      </c>
      <c r="O11" s="1060">
        <v>5</v>
      </c>
      <c r="P11" s="670">
        <v>0.66666666666666696</v>
      </c>
      <c r="Q11" s="1061">
        <v>6</v>
      </c>
      <c r="R11" s="1062">
        <v>4.0000000000000018</v>
      </c>
      <c r="S11" s="47">
        <v>10</v>
      </c>
      <c r="U11" s="17" t="s">
        <v>505</v>
      </c>
      <c r="V11" s="13" t="s">
        <v>506</v>
      </c>
      <c r="W11" s="47">
        <v>3</v>
      </c>
      <c r="X11" s="47">
        <v>0</v>
      </c>
      <c r="Y11" s="229" t="e">
        <v>#DIV/0!</v>
      </c>
      <c r="Z11" s="47"/>
      <c r="AA11" s="47"/>
      <c r="AB11" s="1052" t="e">
        <v>#DIV/0!</v>
      </c>
      <c r="AC11" s="44">
        <v>1</v>
      </c>
      <c r="AE11" s="17" t="s">
        <v>505</v>
      </c>
      <c r="AF11" s="13" t="s">
        <v>506</v>
      </c>
      <c r="AG11" s="1062">
        <v>4.0000000000000018</v>
      </c>
      <c r="AH11" s="47">
        <v>3</v>
      </c>
      <c r="AI11" s="47"/>
      <c r="AJ11" s="229" t="e">
        <v>#DIV/0!</v>
      </c>
      <c r="AK11" s="250">
        <v>1</v>
      </c>
      <c r="AM11" s="17" t="s">
        <v>505</v>
      </c>
      <c r="AN11" s="13" t="s">
        <v>506</v>
      </c>
      <c r="AO11" s="1062">
        <v>4.0000000000000018</v>
      </c>
      <c r="AP11" s="47">
        <v>3</v>
      </c>
      <c r="AQ11" s="47">
        <v>2</v>
      </c>
      <c r="AR11" s="47">
        <v>0</v>
      </c>
      <c r="AS11" s="47">
        <v>2</v>
      </c>
      <c r="AT11" s="229" t="e">
        <v>#DIV/0!</v>
      </c>
      <c r="AU11" s="4">
        <v>1</v>
      </c>
      <c r="AW11" s="17" t="s">
        <v>505</v>
      </c>
      <c r="AX11" s="13" t="s">
        <v>506</v>
      </c>
      <c r="AY11" s="249">
        <v>3</v>
      </c>
      <c r="AZ11" s="4">
        <v>28</v>
      </c>
      <c r="BA11" s="953">
        <v>10</v>
      </c>
      <c r="BB11" s="954">
        <v>1</v>
      </c>
      <c r="BC11" s="955">
        <v>1</v>
      </c>
      <c r="BD11" s="956">
        <v>3</v>
      </c>
      <c r="BE11" s="957">
        <v>1</v>
      </c>
      <c r="BF11" s="183">
        <v>7.333333333333333</v>
      </c>
      <c r="BG11" s="586">
        <v>3</v>
      </c>
    </row>
    <row r="12" spans="1:59" x14ac:dyDescent="0.25">
      <c r="A12" s="7" t="s">
        <v>508</v>
      </c>
      <c r="B12" s="11" t="s">
        <v>509</v>
      </c>
      <c r="C12" s="497">
        <v>7.5714285714285712</v>
      </c>
      <c r="D12" s="4">
        <v>101</v>
      </c>
      <c r="F12" s="7" t="s">
        <v>508</v>
      </c>
      <c r="G12" s="11" t="s">
        <v>509</v>
      </c>
      <c r="H12" s="670">
        <v>-0.57142857142857117</v>
      </c>
      <c r="I12" s="4">
        <v>150</v>
      </c>
      <c r="K12" s="7" t="s">
        <v>508</v>
      </c>
      <c r="L12" s="11" t="s">
        <v>509</v>
      </c>
      <c r="M12" s="47"/>
      <c r="N12" s="497">
        <v>7.5714285714285712</v>
      </c>
      <c r="O12" s="1060">
        <v>7</v>
      </c>
      <c r="P12" s="670">
        <v>-0.57142857142857117</v>
      </c>
      <c r="Q12" s="1061">
        <v>4</v>
      </c>
      <c r="R12" s="1062">
        <v>-2.2857142857142847</v>
      </c>
      <c r="S12" s="47">
        <v>148</v>
      </c>
      <c r="U12" s="7" t="s">
        <v>508</v>
      </c>
      <c r="V12" s="11" t="s">
        <v>509</v>
      </c>
      <c r="W12" s="47">
        <v>2</v>
      </c>
      <c r="X12" s="47">
        <v>5</v>
      </c>
      <c r="Y12" s="229">
        <v>0.4</v>
      </c>
      <c r="Z12" s="47">
        <v>1</v>
      </c>
      <c r="AA12" s="47">
        <v>5</v>
      </c>
      <c r="AB12" s="1052">
        <v>0.16666666666666666</v>
      </c>
      <c r="AC12" s="44">
        <f>+AC11+1</f>
        <v>2</v>
      </c>
      <c r="AE12" s="7" t="s">
        <v>508</v>
      </c>
      <c r="AF12" s="11" t="s">
        <v>509</v>
      </c>
      <c r="AG12" s="1062">
        <v>-2.2857142857142847</v>
      </c>
      <c r="AH12" s="47">
        <v>2</v>
      </c>
      <c r="AI12" s="47">
        <v>5</v>
      </c>
      <c r="AJ12" s="229">
        <v>0.4</v>
      </c>
      <c r="AK12" s="4">
        <v>128</v>
      </c>
      <c r="AM12" s="7" t="s">
        <v>508</v>
      </c>
      <c r="AN12" s="11" t="s">
        <v>509</v>
      </c>
      <c r="AO12" s="1062">
        <v>-2.2857142857142847</v>
      </c>
      <c r="AP12" s="47">
        <v>7</v>
      </c>
      <c r="AQ12" s="47">
        <v>1</v>
      </c>
      <c r="AR12" s="47">
        <v>-5</v>
      </c>
      <c r="AS12" s="47">
        <v>-4</v>
      </c>
      <c r="AT12" s="229">
        <v>0.2</v>
      </c>
      <c r="AU12" s="4">
        <v>117</v>
      </c>
      <c r="AW12" s="7" t="s">
        <v>508</v>
      </c>
      <c r="AX12" s="11" t="s">
        <v>509</v>
      </c>
      <c r="AY12" s="249">
        <v>101</v>
      </c>
      <c r="AZ12" s="4">
        <v>150</v>
      </c>
      <c r="BA12" s="953">
        <v>148</v>
      </c>
      <c r="BB12" s="954">
        <v>107</v>
      </c>
      <c r="BC12" s="955">
        <v>128</v>
      </c>
      <c r="BD12" s="956">
        <v>7</v>
      </c>
      <c r="BE12" s="957">
        <v>117</v>
      </c>
      <c r="BF12" s="183">
        <v>125.16666666666667</v>
      </c>
      <c r="BG12" s="586">
        <v>135</v>
      </c>
    </row>
    <row r="13" spans="1:59" x14ac:dyDescent="0.25">
      <c r="A13" s="496" t="s">
        <v>517</v>
      </c>
      <c r="B13" s="504" t="s">
        <v>518</v>
      </c>
      <c r="C13" s="156">
        <v>6.85</v>
      </c>
      <c r="D13" s="4">
        <v>75</v>
      </c>
      <c r="F13" s="496" t="s">
        <v>517</v>
      </c>
      <c r="G13" s="504" t="s">
        <v>518</v>
      </c>
      <c r="H13" s="1064">
        <v>-9.9999999999999645E-2</v>
      </c>
      <c r="I13" s="4">
        <v>115</v>
      </c>
      <c r="K13" s="496" t="s">
        <v>517</v>
      </c>
      <c r="L13" s="504" t="s">
        <v>518</v>
      </c>
      <c r="M13" s="47"/>
      <c r="N13" s="156">
        <v>6.85</v>
      </c>
      <c r="O13" s="1063">
        <v>6.75</v>
      </c>
      <c r="P13" s="1064">
        <v>-9.9999999999999645E-2</v>
      </c>
      <c r="Q13" s="1061">
        <v>3</v>
      </c>
      <c r="R13" s="1062">
        <v>-0.29999999999999893</v>
      </c>
      <c r="S13" s="47">
        <v>117</v>
      </c>
      <c r="U13" s="496" t="s">
        <v>517</v>
      </c>
      <c r="V13" s="504" t="s">
        <v>518</v>
      </c>
      <c r="W13" s="47">
        <v>15</v>
      </c>
      <c r="X13" s="47">
        <v>3</v>
      </c>
      <c r="Y13" s="229">
        <v>5</v>
      </c>
      <c r="Z13" s="47">
        <v>3</v>
      </c>
      <c r="AA13" s="47">
        <v>2</v>
      </c>
      <c r="AB13" s="1052">
        <v>0.6</v>
      </c>
      <c r="AC13" s="44">
        <f>+AC12+1</f>
        <v>3</v>
      </c>
      <c r="AE13" s="496" t="s">
        <v>517</v>
      </c>
      <c r="AF13" s="504" t="s">
        <v>518</v>
      </c>
      <c r="AG13" s="1062">
        <v>-0.29999999999999893</v>
      </c>
      <c r="AH13" s="47">
        <v>15</v>
      </c>
      <c r="AI13" s="47">
        <v>3</v>
      </c>
      <c r="AJ13" s="229">
        <v>5</v>
      </c>
      <c r="AK13" s="4">
        <v>8</v>
      </c>
      <c r="AM13" s="496" t="s">
        <v>517</v>
      </c>
      <c r="AN13" s="504" t="s">
        <v>518</v>
      </c>
      <c r="AO13" s="1062">
        <v>-0.29999999999999893</v>
      </c>
      <c r="AP13" s="47">
        <v>18</v>
      </c>
      <c r="AQ13" s="47">
        <v>5</v>
      </c>
      <c r="AR13" s="47">
        <v>-4</v>
      </c>
      <c r="AS13" s="47">
        <v>1</v>
      </c>
      <c r="AT13" s="229">
        <v>1.25</v>
      </c>
      <c r="AU13" s="4">
        <v>43</v>
      </c>
      <c r="AW13" s="496" t="s">
        <v>517</v>
      </c>
      <c r="AX13" s="504" t="s">
        <v>518</v>
      </c>
      <c r="AY13" s="249">
        <v>75</v>
      </c>
      <c r="AZ13" s="4">
        <v>115</v>
      </c>
      <c r="BA13" s="953">
        <v>117</v>
      </c>
      <c r="BB13" s="954">
        <v>28</v>
      </c>
      <c r="BC13" s="955">
        <v>8</v>
      </c>
      <c r="BD13" s="956">
        <v>18</v>
      </c>
      <c r="BE13" s="957">
        <v>43</v>
      </c>
      <c r="BF13" s="183">
        <v>64.333333333333329</v>
      </c>
      <c r="BG13" s="586">
        <v>62</v>
      </c>
    </row>
    <row r="14" spans="1:59" x14ac:dyDescent="0.25">
      <c r="A14" s="496" t="s">
        <v>513</v>
      </c>
      <c r="B14" s="6" t="s">
        <v>514</v>
      </c>
      <c r="C14" s="497">
        <v>6.5714285714285712</v>
      </c>
      <c r="D14" s="4">
        <v>60</v>
      </c>
      <c r="F14" s="496" t="s">
        <v>513</v>
      </c>
      <c r="G14" s="6" t="s">
        <v>514</v>
      </c>
      <c r="H14" s="670">
        <v>-0.57142857142857117</v>
      </c>
      <c r="I14" s="4">
        <v>151</v>
      </c>
      <c r="K14" s="496" t="s">
        <v>513</v>
      </c>
      <c r="L14" s="6" t="s">
        <v>514</v>
      </c>
      <c r="M14" s="47"/>
      <c r="N14" s="497">
        <v>6.5714285714285712</v>
      </c>
      <c r="O14" s="1060">
        <v>6</v>
      </c>
      <c r="P14" s="670">
        <v>-0.57142857142857117</v>
      </c>
      <c r="Q14" s="1061">
        <v>4</v>
      </c>
      <c r="R14" s="1062">
        <v>-2.2857142857142847</v>
      </c>
      <c r="S14" s="47">
        <v>148</v>
      </c>
      <c r="U14" s="496" t="s">
        <v>513</v>
      </c>
      <c r="V14" s="6" t="s">
        <v>514</v>
      </c>
      <c r="W14" s="47">
        <v>0</v>
      </c>
      <c r="X14" s="47">
        <v>3</v>
      </c>
      <c r="Y14" s="229">
        <v>0</v>
      </c>
      <c r="Z14" s="47"/>
      <c r="AA14" s="47"/>
      <c r="AB14" s="1052" t="e">
        <v>#DIV/0!</v>
      </c>
      <c r="AC14" s="44">
        <v>1</v>
      </c>
      <c r="AE14" s="496" t="s">
        <v>513</v>
      </c>
      <c r="AF14" s="6" t="s">
        <v>514</v>
      </c>
      <c r="AG14" s="1062">
        <v>-2.2857142857142847</v>
      </c>
      <c r="AH14" s="47">
        <v>0</v>
      </c>
      <c r="AI14" s="47">
        <v>3</v>
      </c>
      <c r="AJ14" s="229">
        <v>0</v>
      </c>
      <c r="AK14" s="4">
        <v>157</v>
      </c>
      <c r="AM14" s="496" t="s">
        <v>513</v>
      </c>
      <c r="AN14" s="6" t="s">
        <v>514</v>
      </c>
      <c r="AO14" s="1062">
        <v>-2.2857142857142847</v>
      </c>
      <c r="AP14" s="47">
        <v>3</v>
      </c>
      <c r="AQ14" s="47">
        <v>0</v>
      </c>
      <c r="AR14" s="47">
        <v>0</v>
      </c>
      <c r="AS14" s="47">
        <v>0</v>
      </c>
      <c r="AT14" s="229" t="e">
        <v>#DIV/0!</v>
      </c>
      <c r="AU14" s="4">
        <v>1</v>
      </c>
      <c r="AW14" s="496" t="s">
        <v>513</v>
      </c>
      <c r="AX14" s="6" t="s">
        <v>514</v>
      </c>
      <c r="AY14" s="249">
        <v>60</v>
      </c>
      <c r="AZ14" s="4">
        <v>151</v>
      </c>
      <c r="BA14" s="953">
        <v>148</v>
      </c>
      <c r="BB14" s="954">
        <v>1</v>
      </c>
      <c r="BC14" s="955">
        <v>157</v>
      </c>
      <c r="BD14" s="956">
        <v>3</v>
      </c>
      <c r="BE14" s="957">
        <v>1</v>
      </c>
      <c r="BF14" s="183">
        <v>86.333333333333329</v>
      </c>
      <c r="BG14" s="586">
        <v>90</v>
      </c>
    </row>
    <row r="15" spans="1:59" x14ac:dyDescent="0.25">
      <c r="A15" s="14" t="s">
        <v>521</v>
      </c>
      <c r="B15" s="13" t="s">
        <v>522</v>
      </c>
      <c r="C15" s="497">
        <v>10.5</v>
      </c>
      <c r="D15" s="4">
        <v>174</v>
      </c>
      <c r="F15" s="14" t="s">
        <v>521</v>
      </c>
      <c r="G15" s="13" t="s">
        <v>522</v>
      </c>
      <c r="H15" s="670">
        <v>-0.5</v>
      </c>
      <c r="I15" s="4">
        <v>137</v>
      </c>
      <c r="K15" s="14" t="s">
        <v>521</v>
      </c>
      <c r="L15" s="13" t="s">
        <v>522</v>
      </c>
      <c r="M15" s="47"/>
      <c r="N15" s="497">
        <v>10.5</v>
      </c>
      <c r="O15" s="1060">
        <v>10</v>
      </c>
      <c r="P15" s="670">
        <v>-0.5</v>
      </c>
      <c r="Q15" s="1061">
        <v>1</v>
      </c>
      <c r="R15" s="1062">
        <v>-0.5</v>
      </c>
      <c r="S15" s="47">
        <v>123</v>
      </c>
      <c r="U15" s="14" t="s">
        <v>521</v>
      </c>
      <c r="V15" s="13" t="s">
        <v>522</v>
      </c>
      <c r="W15" s="47">
        <v>0</v>
      </c>
      <c r="X15" s="47">
        <v>4</v>
      </c>
      <c r="Y15" s="229">
        <v>0</v>
      </c>
      <c r="Z15" s="47"/>
      <c r="AA15" s="47">
        <v>2</v>
      </c>
      <c r="AB15" s="1052">
        <v>0</v>
      </c>
      <c r="AC15" s="44">
        <f>+AC14+1</f>
        <v>2</v>
      </c>
      <c r="AE15" s="14" t="s">
        <v>521</v>
      </c>
      <c r="AF15" s="13" t="s">
        <v>522</v>
      </c>
      <c r="AG15" s="1062">
        <v>-0.5</v>
      </c>
      <c r="AH15" s="47">
        <v>0</v>
      </c>
      <c r="AI15" s="47">
        <v>4</v>
      </c>
      <c r="AJ15" s="229">
        <v>0</v>
      </c>
      <c r="AK15" s="4">
        <v>157</v>
      </c>
      <c r="AM15" s="14" t="s">
        <v>521</v>
      </c>
      <c r="AN15" s="13" t="s">
        <v>522</v>
      </c>
      <c r="AO15" s="1062">
        <v>-0.5</v>
      </c>
      <c r="AP15" s="47">
        <v>4</v>
      </c>
      <c r="AQ15" s="47">
        <v>0</v>
      </c>
      <c r="AR15" s="47">
        <v>-2</v>
      </c>
      <c r="AS15" s="47">
        <v>-2</v>
      </c>
      <c r="AT15" s="229">
        <v>0</v>
      </c>
      <c r="AU15" s="4">
        <v>124</v>
      </c>
      <c r="AW15" s="14" t="s">
        <v>521</v>
      </c>
      <c r="AX15" s="13" t="s">
        <v>522</v>
      </c>
      <c r="AY15" s="249">
        <v>174</v>
      </c>
      <c r="AZ15" s="4">
        <v>137</v>
      </c>
      <c r="BA15" s="953">
        <v>123</v>
      </c>
      <c r="BB15" s="954">
        <v>112</v>
      </c>
      <c r="BC15" s="955">
        <v>157</v>
      </c>
      <c r="BD15" s="956">
        <v>4</v>
      </c>
      <c r="BE15" s="957">
        <v>124</v>
      </c>
      <c r="BF15" s="183">
        <v>137.83333333333334</v>
      </c>
      <c r="BG15" s="586">
        <v>153</v>
      </c>
    </row>
    <row r="16" spans="1:59" x14ac:dyDescent="0.25">
      <c r="A16" s="245" t="s">
        <v>3</v>
      </c>
      <c r="B16" s="6" t="s">
        <v>4</v>
      </c>
      <c r="C16" s="144">
        <v>6.166666666666667</v>
      </c>
      <c r="D16" s="4">
        <v>50</v>
      </c>
      <c r="F16" s="245" t="s">
        <v>3</v>
      </c>
      <c r="G16" s="6" t="s">
        <v>4</v>
      </c>
      <c r="H16" s="1064">
        <v>1.333333333333333</v>
      </c>
      <c r="I16" s="4">
        <v>9</v>
      </c>
      <c r="K16" s="245" t="s">
        <v>3</v>
      </c>
      <c r="L16" s="6" t="s">
        <v>4</v>
      </c>
      <c r="M16" s="47"/>
      <c r="N16" s="144">
        <v>6.166666666666667</v>
      </c>
      <c r="O16" s="136">
        <v>7.5</v>
      </c>
      <c r="P16" s="1064">
        <v>1.333333333333333</v>
      </c>
      <c r="Q16" s="1061">
        <v>3</v>
      </c>
      <c r="R16" s="1062">
        <v>3.9999999999999991</v>
      </c>
      <c r="S16" s="47">
        <v>10</v>
      </c>
      <c r="U16" s="245" t="s">
        <v>3</v>
      </c>
      <c r="V16" s="6" t="s">
        <v>4</v>
      </c>
      <c r="W16" s="47">
        <v>24</v>
      </c>
      <c r="X16" s="47">
        <v>23</v>
      </c>
      <c r="Y16" s="229">
        <v>1.0434782608695652</v>
      </c>
      <c r="Z16" s="47">
        <v>11</v>
      </c>
      <c r="AA16" s="47">
        <v>5</v>
      </c>
      <c r="AB16" s="1052">
        <v>0.6875</v>
      </c>
      <c r="AC16" s="44">
        <v>15</v>
      </c>
      <c r="AE16" s="245" t="s">
        <v>3</v>
      </c>
      <c r="AF16" s="6" t="s">
        <v>4</v>
      </c>
      <c r="AG16" s="1062">
        <v>3.9999999999999991</v>
      </c>
      <c r="AH16" s="47">
        <v>24</v>
      </c>
      <c r="AI16" s="47">
        <v>23</v>
      </c>
      <c r="AJ16" s="229">
        <v>1.0434782608695652</v>
      </c>
      <c r="AK16" s="4">
        <v>74</v>
      </c>
      <c r="AM16" s="245" t="s">
        <v>3</v>
      </c>
      <c r="AN16" s="6" t="s">
        <v>4</v>
      </c>
      <c r="AO16" s="1062">
        <v>3.9999999999999991</v>
      </c>
      <c r="AP16" s="47">
        <v>47</v>
      </c>
      <c r="AQ16" s="47">
        <v>19</v>
      </c>
      <c r="AR16" s="47">
        <v>-19</v>
      </c>
      <c r="AS16" s="47">
        <v>0</v>
      </c>
      <c r="AT16" s="229">
        <v>1</v>
      </c>
      <c r="AU16" s="4">
        <v>57</v>
      </c>
      <c r="AW16" s="245" t="s">
        <v>3</v>
      </c>
      <c r="AX16" s="6" t="s">
        <v>4</v>
      </c>
      <c r="AY16" s="249">
        <v>50</v>
      </c>
      <c r="AZ16" s="4">
        <v>9</v>
      </c>
      <c r="BA16" s="953">
        <v>10</v>
      </c>
      <c r="BB16" s="954">
        <v>15</v>
      </c>
      <c r="BC16" s="955">
        <v>74</v>
      </c>
      <c r="BD16" s="956">
        <v>47</v>
      </c>
      <c r="BE16" s="957">
        <v>57</v>
      </c>
      <c r="BF16" s="183">
        <v>35.833333333333336</v>
      </c>
      <c r="BG16" s="586">
        <v>26</v>
      </c>
    </row>
    <row r="17" spans="1:59" x14ac:dyDescent="0.25">
      <c r="A17" s="16" t="s">
        <v>524</v>
      </c>
      <c r="B17" s="13" t="s">
        <v>525</v>
      </c>
      <c r="C17" s="156">
        <v>7.7333333333333325</v>
      </c>
      <c r="D17" s="4">
        <v>108</v>
      </c>
      <c r="F17" s="16" t="s">
        <v>524</v>
      </c>
      <c r="G17" s="13" t="s">
        <v>525</v>
      </c>
      <c r="H17" s="1064">
        <v>6.6666666666667318E-2</v>
      </c>
      <c r="I17" s="4">
        <v>79</v>
      </c>
      <c r="K17" s="16" t="s">
        <v>524</v>
      </c>
      <c r="L17" s="13" t="s">
        <v>525</v>
      </c>
      <c r="M17" s="47"/>
      <c r="N17" s="156">
        <v>7.7333333333333325</v>
      </c>
      <c r="O17" s="136">
        <v>7.8</v>
      </c>
      <c r="P17" s="1064">
        <v>6.6666666666667318E-2</v>
      </c>
      <c r="Q17" s="1061">
        <v>3</v>
      </c>
      <c r="R17" s="1062">
        <v>0.20000000000000195</v>
      </c>
      <c r="S17" s="47">
        <v>79</v>
      </c>
      <c r="U17" s="16" t="s">
        <v>524</v>
      </c>
      <c r="V17" s="13" t="s">
        <v>525</v>
      </c>
      <c r="W17" s="47">
        <v>15</v>
      </c>
      <c r="X17" s="47">
        <v>18</v>
      </c>
      <c r="Y17" s="229">
        <v>0.83333333333333337</v>
      </c>
      <c r="Z17" s="47">
        <v>5</v>
      </c>
      <c r="AA17" s="47">
        <v>3</v>
      </c>
      <c r="AB17" s="1052">
        <v>0.625</v>
      </c>
      <c r="AC17" s="44">
        <v>26</v>
      </c>
      <c r="AE17" s="16" t="s">
        <v>524</v>
      </c>
      <c r="AF17" s="13" t="s">
        <v>525</v>
      </c>
      <c r="AG17" s="1062">
        <v>0.20000000000000195</v>
      </c>
      <c r="AH17" s="47">
        <v>15</v>
      </c>
      <c r="AI17" s="47">
        <v>18</v>
      </c>
      <c r="AJ17" s="229">
        <v>0.83333333333333337</v>
      </c>
      <c r="AK17" s="4">
        <v>90</v>
      </c>
      <c r="AM17" s="16" t="s">
        <v>524</v>
      </c>
      <c r="AN17" s="13" t="s">
        <v>525</v>
      </c>
      <c r="AO17" s="1062">
        <v>0.20000000000000195</v>
      </c>
      <c r="AP17" s="47">
        <v>33</v>
      </c>
      <c r="AQ17" s="47">
        <v>7</v>
      </c>
      <c r="AR17" s="47">
        <v>-7</v>
      </c>
      <c r="AS17" s="47">
        <v>0</v>
      </c>
      <c r="AT17" s="229">
        <v>1</v>
      </c>
      <c r="AU17" s="4">
        <v>57</v>
      </c>
      <c r="AW17" s="16" t="s">
        <v>524</v>
      </c>
      <c r="AX17" s="13" t="s">
        <v>525</v>
      </c>
      <c r="AY17" s="249">
        <v>108</v>
      </c>
      <c r="AZ17" s="4">
        <v>79</v>
      </c>
      <c r="BA17" s="953">
        <v>79</v>
      </c>
      <c r="BB17" s="954">
        <v>26</v>
      </c>
      <c r="BC17" s="955">
        <v>90</v>
      </c>
      <c r="BD17" s="956">
        <v>33</v>
      </c>
      <c r="BE17" s="957">
        <v>57</v>
      </c>
      <c r="BF17" s="183">
        <v>73.166666666666671</v>
      </c>
      <c r="BG17" s="586">
        <v>72</v>
      </c>
    </row>
    <row r="18" spans="1:59" x14ac:dyDescent="0.25">
      <c r="A18" s="490" t="s">
        <v>529</v>
      </c>
      <c r="B18" s="13" t="s">
        <v>530</v>
      </c>
      <c r="C18" s="144">
        <v>6.8888888888888893</v>
      </c>
      <c r="D18" s="4">
        <v>76</v>
      </c>
      <c r="F18" s="490" t="s">
        <v>529</v>
      </c>
      <c r="G18" s="13" t="s">
        <v>530</v>
      </c>
      <c r="H18" s="1064">
        <v>1.1111111110295724E-5</v>
      </c>
      <c r="I18" s="4">
        <v>82</v>
      </c>
      <c r="K18" s="490" t="s">
        <v>529</v>
      </c>
      <c r="L18" s="13" t="s">
        <v>530</v>
      </c>
      <c r="M18" s="47"/>
      <c r="N18" s="144">
        <v>6.8888888888888893</v>
      </c>
      <c r="O18" s="136">
        <v>6.8888999999999996</v>
      </c>
      <c r="P18" s="1064">
        <v>1.1111111110295724E-5</v>
      </c>
      <c r="Q18" s="1061">
        <v>4</v>
      </c>
      <c r="R18" s="1062">
        <v>4.4444444441182895E-5</v>
      </c>
      <c r="S18" s="47">
        <v>81</v>
      </c>
      <c r="U18" s="490" t="s">
        <v>529</v>
      </c>
      <c r="V18" s="13" t="s">
        <v>530</v>
      </c>
      <c r="W18" s="1065">
        <v>9</v>
      </c>
      <c r="X18" s="1065">
        <v>10</v>
      </c>
      <c r="Y18" s="229">
        <v>0.9</v>
      </c>
      <c r="Z18" s="47">
        <v>5</v>
      </c>
      <c r="AA18" s="47">
        <v>4</v>
      </c>
      <c r="AB18" s="1052">
        <v>0.55555555555555558</v>
      </c>
      <c r="AC18" s="44">
        <v>38</v>
      </c>
      <c r="AE18" s="490" t="s">
        <v>529</v>
      </c>
      <c r="AF18" s="13" t="s">
        <v>530</v>
      </c>
      <c r="AG18" s="1062">
        <v>4.4444444441182895E-5</v>
      </c>
      <c r="AH18" s="1065">
        <v>9</v>
      </c>
      <c r="AI18" s="1065">
        <v>10</v>
      </c>
      <c r="AJ18" s="229">
        <v>0.9</v>
      </c>
      <c r="AK18" s="4">
        <v>87</v>
      </c>
      <c r="AM18" s="490" t="s">
        <v>529</v>
      </c>
      <c r="AN18" s="13" t="s">
        <v>530</v>
      </c>
      <c r="AO18" s="1062">
        <v>4.4444444441182895E-5</v>
      </c>
      <c r="AP18" s="47">
        <v>19</v>
      </c>
      <c r="AQ18" s="47">
        <v>5</v>
      </c>
      <c r="AR18" s="47">
        <v>-4</v>
      </c>
      <c r="AS18" s="47">
        <v>1</v>
      </c>
      <c r="AT18" s="229">
        <v>1.25</v>
      </c>
      <c r="AU18" s="4">
        <v>43</v>
      </c>
      <c r="AW18" s="490" t="s">
        <v>529</v>
      </c>
      <c r="AX18" s="13" t="s">
        <v>530</v>
      </c>
      <c r="AY18" s="249">
        <v>76</v>
      </c>
      <c r="AZ18" s="4">
        <v>82</v>
      </c>
      <c r="BA18" s="953">
        <v>81</v>
      </c>
      <c r="BB18" s="954">
        <v>38</v>
      </c>
      <c r="BC18" s="955">
        <v>87</v>
      </c>
      <c r="BD18" s="956">
        <v>19</v>
      </c>
      <c r="BE18" s="957">
        <v>43</v>
      </c>
      <c r="BF18" s="183">
        <v>67.833333333333329</v>
      </c>
      <c r="BG18" s="586">
        <v>67</v>
      </c>
    </row>
    <row r="19" spans="1:59" x14ac:dyDescent="0.25">
      <c r="A19" s="17" t="s">
        <v>532</v>
      </c>
      <c r="B19" s="11" t="s">
        <v>533</v>
      </c>
      <c r="C19" s="497">
        <v>5.2857142857142856</v>
      </c>
      <c r="D19" s="4">
        <v>16</v>
      </c>
      <c r="F19" s="17" t="s">
        <v>532</v>
      </c>
      <c r="G19" s="11" t="s">
        <v>533</v>
      </c>
      <c r="H19" s="670">
        <v>-0.28571428571428559</v>
      </c>
      <c r="I19" s="4">
        <v>125</v>
      </c>
      <c r="K19" s="17" t="s">
        <v>532</v>
      </c>
      <c r="L19" s="11" t="s">
        <v>533</v>
      </c>
      <c r="M19" s="47"/>
      <c r="N19" s="497">
        <v>5.2857142857142856</v>
      </c>
      <c r="O19" s="1060">
        <v>5</v>
      </c>
      <c r="P19" s="670">
        <v>-0.28571428571428559</v>
      </c>
      <c r="Q19" s="1061">
        <v>6</v>
      </c>
      <c r="R19" s="1062">
        <v>-1.7142857142857135</v>
      </c>
      <c r="S19" s="47">
        <v>142</v>
      </c>
      <c r="U19" s="17" t="s">
        <v>532</v>
      </c>
      <c r="V19" s="11" t="s">
        <v>533</v>
      </c>
      <c r="W19" s="47">
        <v>6</v>
      </c>
      <c r="X19" s="47">
        <v>1</v>
      </c>
      <c r="Y19" s="229">
        <v>6</v>
      </c>
      <c r="Z19" s="47">
        <v>1</v>
      </c>
      <c r="AA19" s="47"/>
      <c r="AB19" s="1052">
        <v>1</v>
      </c>
      <c r="AC19" s="44">
        <v>1</v>
      </c>
      <c r="AE19" s="17" t="s">
        <v>532</v>
      </c>
      <c r="AF19" s="11" t="s">
        <v>533</v>
      </c>
      <c r="AG19" s="1062">
        <v>-1.7142857142857135</v>
      </c>
      <c r="AH19" s="47">
        <v>6</v>
      </c>
      <c r="AI19" s="47">
        <v>1</v>
      </c>
      <c r="AJ19" s="229">
        <v>6</v>
      </c>
      <c r="AK19" s="4">
        <v>5</v>
      </c>
      <c r="AM19" s="17" t="s">
        <v>532</v>
      </c>
      <c r="AN19" s="11" t="s">
        <v>533</v>
      </c>
      <c r="AO19" s="1062">
        <v>-1.7142857142857135</v>
      </c>
      <c r="AP19" s="47">
        <v>7</v>
      </c>
      <c r="AQ19" s="47">
        <v>1</v>
      </c>
      <c r="AR19" s="47">
        <v>-2</v>
      </c>
      <c r="AS19" s="47">
        <v>-1</v>
      </c>
      <c r="AT19" s="229">
        <v>0.5</v>
      </c>
      <c r="AU19" s="4">
        <v>93</v>
      </c>
      <c r="AW19" s="17" t="s">
        <v>532</v>
      </c>
      <c r="AX19" s="11" t="s">
        <v>533</v>
      </c>
      <c r="AY19" s="249">
        <v>16</v>
      </c>
      <c r="AZ19" s="4">
        <v>125</v>
      </c>
      <c r="BA19" s="953">
        <v>142</v>
      </c>
      <c r="BB19" s="954">
        <v>1</v>
      </c>
      <c r="BC19" s="955">
        <v>5</v>
      </c>
      <c r="BD19" s="956">
        <v>7</v>
      </c>
      <c r="BE19" s="957">
        <v>93</v>
      </c>
      <c r="BF19" s="183">
        <v>63.666666666666664</v>
      </c>
      <c r="BG19" s="586">
        <v>61</v>
      </c>
    </row>
    <row r="20" spans="1:59" x14ac:dyDescent="0.25">
      <c r="A20" s="19" t="s">
        <v>534</v>
      </c>
      <c r="B20" s="13" t="s">
        <v>535</v>
      </c>
      <c r="C20" s="144">
        <v>4.9090999999999996</v>
      </c>
      <c r="D20" s="4">
        <v>9</v>
      </c>
      <c r="F20" s="19" t="s">
        <v>534</v>
      </c>
      <c r="G20" s="13" t="s">
        <v>535</v>
      </c>
      <c r="H20" s="1064">
        <v>9.0900000000000425E-2</v>
      </c>
      <c r="I20" s="4">
        <v>78</v>
      </c>
      <c r="K20" s="19" t="s">
        <v>534</v>
      </c>
      <c r="L20" s="13" t="s">
        <v>535</v>
      </c>
      <c r="M20" s="47"/>
      <c r="N20" s="144">
        <v>4.9090999999999996</v>
      </c>
      <c r="O20" s="136">
        <v>5</v>
      </c>
      <c r="P20" s="1064">
        <v>9.0900000000000425E-2</v>
      </c>
      <c r="Q20" s="1061">
        <v>6</v>
      </c>
      <c r="R20" s="1062">
        <v>0.54540000000000255</v>
      </c>
      <c r="S20" s="47">
        <v>69</v>
      </c>
      <c r="U20" s="19" t="s">
        <v>534</v>
      </c>
      <c r="V20" s="13" t="s">
        <v>535</v>
      </c>
      <c r="W20" s="826">
        <v>10</v>
      </c>
      <c r="X20" s="826">
        <v>1</v>
      </c>
      <c r="Y20" s="281">
        <v>10</v>
      </c>
      <c r="Z20" s="826">
        <v>1</v>
      </c>
      <c r="AA20" s="826">
        <v>1</v>
      </c>
      <c r="AB20" s="1066">
        <v>0.5</v>
      </c>
      <c r="AC20" s="44">
        <v>47</v>
      </c>
      <c r="AE20" s="19" t="s">
        <v>534</v>
      </c>
      <c r="AF20" s="13" t="s">
        <v>535</v>
      </c>
      <c r="AG20" s="1062">
        <v>0.54540000000000255</v>
      </c>
      <c r="AH20" s="826">
        <v>10</v>
      </c>
      <c r="AI20" s="826">
        <v>1</v>
      </c>
      <c r="AJ20" s="281">
        <v>10</v>
      </c>
      <c r="AK20" s="4">
        <v>3</v>
      </c>
      <c r="AM20" s="19" t="s">
        <v>534</v>
      </c>
      <c r="AN20" s="13" t="s">
        <v>535</v>
      </c>
      <c r="AO20" s="1062">
        <v>0.54540000000000255</v>
      </c>
      <c r="AP20" s="826">
        <v>11</v>
      </c>
      <c r="AQ20" s="47">
        <v>1</v>
      </c>
      <c r="AR20" s="47">
        <v>-1</v>
      </c>
      <c r="AS20" s="47">
        <v>0</v>
      </c>
      <c r="AT20" s="229">
        <v>1</v>
      </c>
      <c r="AU20" s="4">
        <v>57</v>
      </c>
      <c r="AW20" s="19" t="s">
        <v>534</v>
      </c>
      <c r="AX20" s="13" t="s">
        <v>535</v>
      </c>
      <c r="AY20" s="249">
        <v>9</v>
      </c>
      <c r="AZ20" s="4">
        <v>78</v>
      </c>
      <c r="BA20" s="953">
        <v>69</v>
      </c>
      <c r="BB20" s="954">
        <v>47</v>
      </c>
      <c r="BC20" s="955">
        <v>3</v>
      </c>
      <c r="BD20" s="958">
        <v>11</v>
      </c>
      <c r="BE20" s="957">
        <v>57</v>
      </c>
      <c r="BF20" s="183">
        <v>43.833333333333336</v>
      </c>
      <c r="BG20" s="586">
        <v>35</v>
      </c>
    </row>
    <row r="21" spans="1:59" x14ac:dyDescent="0.25">
      <c r="A21" s="14" t="s">
        <v>536</v>
      </c>
      <c r="B21" s="13" t="s">
        <v>539</v>
      </c>
      <c r="C21" s="156">
        <v>8</v>
      </c>
      <c r="D21" s="4">
        <v>118</v>
      </c>
      <c r="F21" s="14" t="s">
        <v>536</v>
      </c>
      <c r="G21" s="13" t="s">
        <v>539</v>
      </c>
      <c r="H21" s="1064">
        <v>1.25</v>
      </c>
      <c r="I21" s="4">
        <v>11</v>
      </c>
      <c r="K21" s="14" t="s">
        <v>536</v>
      </c>
      <c r="L21" s="13" t="s">
        <v>539</v>
      </c>
      <c r="M21" s="47"/>
      <c r="N21" s="156">
        <v>8</v>
      </c>
      <c r="O21" s="136">
        <v>9.25</v>
      </c>
      <c r="P21" s="1064">
        <v>1.25</v>
      </c>
      <c r="Q21" s="1061">
        <v>2</v>
      </c>
      <c r="R21" s="1062">
        <v>2.5</v>
      </c>
      <c r="S21" s="47">
        <v>31</v>
      </c>
      <c r="U21" s="14" t="s">
        <v>536</v>
      </c>
      <c r="V21" s="13" t="s">
        <v>539</v>
      </c>
      <c r="W21" s="1065">
        <v>16</v>
      </c>
      <c r="X21" s="1065">
        <v>14</v>
      </c>
      <c r="Y21" s="229">
        <v>1.1428571428571428</v>
      </c>
      <c r="Z21" s="47">
        <v>8</v>
      </c>
      <c r="AA21" s="47">
        <v>7</v>
      </c>
      <c r="AB21" s="1052">
        <v>0.53333333333333333</v>
      </c>
      <c r="AC21" s="44">
        <v>45</v>
      </c>
      <c r="AE21" s="14" t="s">
        <v>536</v>
      </c>
      <c r="AF21" s="13" t="s">
        <v>539</v>
      </c>
      <c r="AG21" s="1062">
        <v>2.5</v>
      </c>
      <c r="AH21" s="1065">
        <v>16</v>
      </c>
      <c r="AI21" s="1065">
        <v>14</v>
      </c>
      <c r="AJ21" s="229">
        <v>1.1428571428571428</v>
      </c>
      <c r="AK21" s="4">
        <v>72</v>
      </c>
      <c r="AM21" s="14" t="s">
        <v>536</v>
      </c>
      <c r="AN21" s="13" t="s">
        <v>539</v>
      </c>
      <c r="AO21" s="1062">
        <v>2.5</v>
      </c>
      <c r="AP21" s="47">
        <v>30</v>
      </c>
      <c r="AQ21" s="47">
        <v>14</v>
      </c>
      <c r="AR21" s="47">
        <v>-7</v>
      </c>
      <c r="AS21" s="47">
        <v>7</v>
      </c>
      <c r="AT21" s="229">
        <v>2</v>
      </c>
      <c r="AU21" s="4">
        <v>23</v>
      </c>
      <c r="AW21" s="14" t="s">
        <v>536</v>
      </c>
      <c r="AX21" s="13" t="s">
        <v>539</v>
      </c>
      <c r="AY21" s="249">
        <v>118</v>
      </c>
      <c r="AZ21" s="4">
        <v>11</v>
      </c>
      <c r="BA21" s="953">
        <v>31</v>
      </c>
      <c r="BB21" s="954">
        <v>45</v>
      </c>
      <c r="BC21" s="955">
        <v>72</v>
      </c>
      <c r="BD21" s="956">
        <v>30</v>
      </c>
      <c r="BE21" s="957">
        <v>23</v>
      </c>
      <c r="BF21" s="183">
        <v>50</v>
      </c>
      <c r="BG21" s="586">
        <v>46</v>
      </c>
    </row>
    <row r="22" spans="1:59" x14ac:dyDescent="0.25">
      <c r="A22" s="19" t="s">
        <v>536</v>
      </c>
      <c r="B22" s="13" t="s">
        <v>537</v>
      </c>
      <c r="C22" s="144">
        <v>6.780555555555555</v>
      </c>
      <c r="D22" s="4">
        <v>72</v>
      </c>
      <c r="F22" s="19" t="s">
        <v>536</v>
      </c>
      <c r="G22" s="13" t="s">
        <v>537</v>
      </c>
      <c r="H22" s="1064">
        <v>1.7750444444444451</v>
      </c>
      <c r="I22" s="4">
        <v>1</v>
      </c>
      <c r="K22" s="19" t="s">
        <v>536</v>
      </c>
      <c r="L22" s="13" t="s">
        <v>537</v>
      </c>
      <c r="M22" s="47"/>
      <c r="N22" s="144">
        <v>6.780555555555555</v>
      </c>
      <c r="O22" s="136">
        <v>8.5556000000000001</v>
      </c>
      <c r="P22" s="1064">
        <v>1.7750444444444451</v>
      </c>
      <c r="Q22" s="1061">
        <v>2</v>
      </c>
      <c r="R22" s="1062">
        <v>3.5500888888888902</v>
      </c>
      <c r="S22" s="47">
        <v>15</v>
      </c>
      <c r="U22" s="19" t="s">
        <v>536</v>
      </c>
      <c r="V22" s="13" t="s">
        <v>537</v>
      </c>
      <c r="W22" s="1065">
        <v>16</v>
      </c>
      <c r="X22" s="1065">
        <v>6</v>
      </c>
      <c r="Y22" s="229">
        <v>2.6666666666666665</v>
      </c>
      <c r="Z22" s="47">
        <v>8</v>
      </c>
      <c r="AA22" s="47">
        <v>3</v>
      </c>
      <c r="AB22" s="1052">
        <v>0.72727272727272729</v>
      </c>
      <c r="AC22" s="44">
        <v>10</v>
      </c>
      <c r="AE22" s="19" t="s">
        <v>536</v>
      </c>
      <c r="AF22" s="13" t="s">
        <v>537</v>
      </c>
      <c r="AG22" s="1062">
        <v>3.5500888888888902</v>
      </c>
      <c r="AH22" s="1065">
        <v>16</v>
      </c>
      <c r="AI22" s="1065">
        <v>6</v>
      </c>
      <c r="AJ22" s="229">
        <v>2.6666666666666665</v>
      </c>
      <c r="AK22" s="4">
        <v>22</v>
      </c>
      <c r="AM22" s="19" t="s">
        <v>536</v>
      </c>
      <c r="AN22" s="13" t="s">
        <v>537</v>
      </c>
      <c r="AO22" s="1062">
        <v>3.5500888888888902</v>
      </c>
      <c r="AP22" s="47">
        <v>22</v>
      </c>
      <c r="AQ22" s="47">
        <v>17</v>
      </c>
      <c r="AR22" s="47">
        <v>-3</v>
      </c>
      <c r="AS22" s="47">
        <v>14</v>
      </c>
      <c r="AT22" s="229">
        <v>5.666666666666667</v>
      </c>
      <c r="AU22" s="4">
        <v>6</v>
      </c>
      <c r="AW22" s="19" t="s">
        <v>536</v>
      </c>
      <c r="AX22" s="13" t="s">
        <v>537</v>
      </c>
      <c r="AY22" s="249">
        <v>72</v>
      </c>
      <c r="AZ22" s="4">
        <v>1</v>
      </c>
      <c r="BA22" s="953">
        <v>15</v>
      </c>
      <c r="BB22" s="954">
        <v>10</v>
      </c>
      <c r="BC22" s="955">
        <v>22</v>
      </c>
      <c r="BD22" s="956">
        <v>22</v>
      </c>
      <c r="BE22" s="957">
        <v>6</v>
      </c>
      <c r="BF22" s="183">
        <v>21</v>
      </c>
      <c r="BG22" s="586">
        <v>12</v>
      </c>
    </row>
    <row r="23" spans="1:59" x14ac:dyDescent="0.25">
      <c r="A23" s="16" t="s">
        <v>536</v>
      </c>
      <c r="B23" s="13" t="s">
        <v>541</v>
      </c>
      <c r="C23" s="229">
        <v>7.8250000000000002</v>
      </c>
      <c r="D23" s="4">
        <v>111</v>
      </c>
      <c r="F23" s="16" t="s">
        <v>536</v>
      </c>
      <c r="G23" s="13" t="s">
        <v>541</v>
      </c>
      <c r="H23" s="1064">
        <v>-0.125</v>
      </c>
      <c r="I23" s="4">
        <v>117</v>
      </c>
      <c r="K23" s="16" t="s">
        <v>536</v>
      </c>
      <c r="L23" s="13" t="s">
        <v>541</v>
      </c>
      <c r="M23" s="47"/>
      <c r="N23" s="229">
        <v>7.8250000000000002</v>
      </c>
      <c r="O23" s="136">
        <v>7.7</v>
      </c>
      <c r="P23" s="1064">
        <v>-0.125</v>
      </c>
      <c r="Q23" s="1061">
        <v>3</v>
      </c>
      <c r="R23" s="1062">
        <v>-0.375</v>
      </c>
      <c r="S23" s="47">
        <v>120</v>
      </c>
      <c r="U23" s="16" t="s">
        <v>536</v>
      </c>
      <c r="V23" s="13" t="s">
        <v>541</v>
      </c>
      <c r="W23" s="1065">
        <v>6</v>
      </c>
      <c r="X23" s="1065">
        <v>12</v>
      </c>
      <c r="Y23" s="229">
        <v>0.5</v>
      </c>
      <c r="Z23" s="47">
        <v>2</v>
      </c>
      <c r="AA23" s="47">
        <v>4</v>
      </c>
      <c r="AB23" s="1052">
        <v>0.33333333333333331</v>
      </c>
      <c r="AC23" s="44">
        <f>+AC22+1</f>
        <v>11</v>
      </c>
      <c r="AE23" s="16" t="s">
        <v>536</v>
      </c>
      <c r="AF23" s="13" t="s">
        <v>541</v>
      </c>
      <c r="AG23" s="1062">
        <v>-0.375</v>
      </c>
      <c r="AH23" s="1065">
        <v>6</v>
      </c>
      <c r="AI23" s="1065">
        <v>12</v>
      </c>
      <c r="AJ23" s="229">
        <v>0.5</v>
      </c>
      <c r="AK23" s="4">
        <v>116</v>
      </c>
      <c r="AM23" s="16" t="s">
        <v>536</v>
      </c>
      <c r="AN23" s="13" t="s">
        <v>541</v>
      </c>
      <c r="AO23" s="1062">
        <v>-0.375</v>
      </c>
      <c r="AP23" s="47">
        <v>18</v>
      </c>
      <c r="AQ23" s="47">
        <v>8</v>
      </c>
      <c r="AR23" s="47">
        <v>-6</v>
      </c>
      <c r="AS23" s="47">
        <v>2</v>
      </c>
      <c r="AT23" s="229">
        <v>1.3333333333333333</v>
      </c>
      <c r="AU23" s="4">
        <v>40</v>
      </c>
      <c r="AW23" s="16" t="s">
        <v>536</v>
      </c>
      <c r="AX23" s="13" t="s">
        <v>541</v>
      </c>
      <c r="AY23" s="249">
        <v>111</v>
      </c>
      <c r="AZ23" s="4">
        <v>117</v>
      </c>
      <c r="BA23" s="953">
        <v>120</v>
      </c>
      <c r="BB23" s="954">
        <v>85</v>
      </c>
      <c r="BC23" s="955">
        <v>116</v>
      </c>
      <c r="BD23" s="956">
        <v>18</v>
      </c>
      <c r="BE23" s="957">
        <v>40</v>
      </c>
      <c r="BF23" s="183">
        <v>98.166666666666671</v>
      </c>
      <c r="BG23" s="586">
        <v>105</v>
      </c>
    </row>
    <row r="24" spans="1:59" x14ac:dyDescent="0.25">
      <c r="A24" s="10" t="s">
        <v>542</v>
      </c>
      <c r="B24" s="13" t="s">
        <v>543</v>
      </c>
      <c r="C24" s="416">
        <v>6.3139000000000003</v>
      </c>
      <c r="D24" s="45">
        <v>53</v>
      </c>
      <c r="F24" s="10" t="s">
        <v>542</v>
      </c>
      <c r="G24" s="13" t="s">
        <v>543</v>
      </c>
      <c r="H24" s="1070">
        <v>0.56109999999999971</v>
      </c>
      <c r="I24" s="45">
        <v>38</v>
      </c>
      <c r="K24" s="10" t="s">
        <v>542</v>
      </c>
      <c r="L24" s="13" t="s">
        <v>543</v>
      </c>
      <c r="M24" s="45">
        <v>1</v>
      </c>
      <c r="N24" s="416">
        <v>6.3139000000000003</v>
      </c>
      <c r="O24" s="1069">
        <v>6.875</v>
      </c>
      <c r="P24" s="1070">
        <f>+O24-N24</f>
        <v>0.56109999999999971</v>
      </c>
      <c r="Q24" s="1071">
        <v>4</v>
      </c>
      <c r="R24" s="1072">
        <f>+P24*Q24</f>
        <v>2.2443999999999988</v>
      </c>
      <c r="S24" s="45">
        <v>36</v>
      </c>
      <c r="U24" s="10" t="s">
        <v>542</v>
      </c>
      <c r="V24" s="13" t="s">
        <v>543</v>
      </c>
      <c r="W24" s="1073">
        <v>29</v>
      </c>
      <c r="X24" s="1073">
        <v>17</v>
      </c>
      <c r="Y24" s="959">
        <v>1.7058823529411764</v>
      </c>
      <c r="Z24" s="45">
        <v>9</v>
      </c>
      <c r="AA24" s="45">
        <v>6</v>
      </c>
      <c r="AB24" s="1074">
        <v>0.6</v>
      </c>
      <c r="AC24" s="45">
        <v>28</v>
      </c>
      <c r="AE24" s="10" t="s">
        <v>542</v>
      </c>
      <c r="AF24" s="13" t="s">
        <v>543</v>
      </c>
      <c r="AG24" s="1072">
        <v>2.2443999999999988</v>
      </c>
      <c r="AH24" s="1073">
        <v>29</v>
      </c>
      <c r="AI24" s="1073">
        <v>17</v>
      </c>
      <c r="AJ24" s="959">
        <v>1.7058823529411764</v>
      </c>
      <c r="AK24" s="45">
        <v>41</v>
      </c>
      <c r="AM24" s="10" t="s">
        <v>542</v>
      </c>
      <c r="AN24" s="13" t="s">
        <v>543</v>
      </c>
      <c r="AO24" s="1072">
        <v>2.2443999999999988</v>
      </c>
      <c r="AP24" s="45">
        <v>46</v>
      </c>
      <c r="AQ24" s="45">
        <v>21</v>
      </c>
      <c r="AR24" s="45">
        <v>-12</v>
      </c>
      <c r="AS24" s="45">
        <v>9</v>
      </c>
      <c r="AT24" s="959">
        <v>1.75</v>
      </c>
      <c r="AU24" s="45">
        <v>29</v>
      </c>
      <c r="AW24" s="10" t="s">
        <v>542</v>
      </c>
      <c r="AX24" s="13" t="s">
        <v>543</v>
      </c>
      <c r="AY24" s="45">
        <v>53</v>
      </c>
      <c r="AZ24" s="45">
        <v>38</v>
      </c>
      <c r="BA24" s="45">
        <v>36</v>
      </c>
      <c r="BB24" s="45">
        <v>28</v>
      </c>
      <c r="BC24" s="45">
        <v>41</v>
      </c>
      <c r="BD24" s="45">
        <v>46</v>
      </c>
      <c r="BE24" s="45">
        <v>29</v>
      </c>
      <c r="BF24" s="959">
        <v>37.5</v>
      </c>
      <c r="BG24" s="960">
        <v>27</v>
      </c>
    </row>
    <row r="25" spans="1:59" x14ac:dyDescent="0.25">
      <c r="A25" s="16" t="s">
        <v>548</v>
      </c>
      <c r="B25" s="13" t="s">
        <v>549</v>
      </c>
      <c r="C25" s="156">
        <v>6.5</v>
      </c>
      <c r="D25" s="4">
        <v>56</v>
      </c>
      <c r="F25" s="16" t="s">
        <v>548</v>
      </c>
      <c r="G25" s="13" t="s">
        <v>549</v>
      </c>
      <c r="H25" s="1064">
        <v>0.5</v>
      </c>
      <c r="I25" s="4">
        <v>41</v>
      </c>
      <c r="K25" s="16" t="s">
        <v>548</v>
      </c>
      <c r="L25" s="13" t="s">
        <v>549</v>
      </c>
      <c r="M25" s="47"/>
      <c r="N25" s="156">
        <v>6.5</v>
      </c>
      <c r="O25" s="136">
        <v>7</v>
      </c>
      <c r="P25" s="1064">
        <v>0.5</v>
      </c>
      <c r="Q25" s="1061">
        <v>4</v>
      </c>
      <c r="R25" s="1062">
        <v>2</v>
      </c>
      <c r="S25" s="47">
        <v>38</v>
      </c>
      <c r="U25" s="16" t="s">
        <v>548</v>
      </c>
      <c r="V25" s="13" t="s">
        <v>549</v>
      </c>
      <c r="W25" s="47">
        <v>14</v>
      </c>
      <c r="X25" s="47">
        <v>9</v>
      </c>
      <c r="Y25" s="229">
        <v>1.5555555555555556</v>
      </c>
      <c r="Z25" s="47">
        <v>3</v>
      </c>
      <c r="AA25" s="47">
        <v>5</v>
      </c>
      <c r="AB25" s="1052">
        <v>0.375</v>
      </c>
      <c r="AC25" s="44">
        <f>+AC24+1</f>
        <v>29</v>
      </c>
      <c r="AE25" s="16" t="s">
        <v>548</v>
      </c>
      <c r="AF25" s="13" t="s">
        <v>549</v>
      </c>
      <c r="AG25" s="1062">
        <v>2</v>
      </c>
      <c r="AH25" s="47">
        <v>14</v>
      </c>
      <c r="AI25" s="47">
        <v>9</v>
      </c>
      <c r="AJ25" s="229">
        <v>1.5555555555555556</v>
      </c>
      <c r="AK25" s="4">
        <v>46</v>
      </c>
      <c r="AM25" s="16" t="s">
        <v>548</v>
      </c>
      <c r="AN25" s="13" t="s">
        <v>549</v>
      </c>
      <c r="AO25" s="1062">
        <v>2</v>
      </c>
      <c r="AP25" s="47">
        <v>23</v>
      </c>
      <c r="AQ25" s="47">
        <v>7</v>
      </c>
      <c r="AR25" s="47">
        <v>-5</v>
      </c>
      <c r="AS25" s="47">
        <v>2</v>
      </c>
      <c r="AT25" s="229">
        <v>1.4</v>
      </c>
      <c r="AU25" s="4">
        <v>36</v>
      </c>
      <c r="AW25" s="16" t="s">
        <v>548</v>
      </c>
      <c r="AX25" s="13" t="s">
        <v>549</v>
      </c>
      <c r="AY25" s="249">
        <v>56</v>
      </c>
      <c r="AZ25" s="4">
        <v>41</v>
      </c>
      <c r="BA25" s="953">
        <v>38</v>
      </c>
      <c r="BB25" s="954">
        <v>78</v>
      </c>
      <c r="BC25" s="955">
        <v>46</v>
      </c>
      <c r="BD25" s="956">
        <v>23</v>
      </c>
      <c r="BE25" s="957">
        <v>36</v>
      </c>
      <c r="BF25" s="183">
        <v>49.166666666666664</v>
      </c>
      <c r="BG25" s="586">
        <v>43</v>
      </c>
    </row>
    <row r="26" spans="1:59" x14ac:dyDescent="0.25">
      <c r="A26" s="10" t="s">
        <v>551</v>
      </c>
      <c r="B26" s="11" t="s">
        <v>552</v>
      </c>
      <c r="C26" s="309">
        <v>6.9722</v>
      </c>
      <c r="D26" s="45">
        <v>80</v>
      </c>
      <c r="F26" s="10" t="s">
        <v>551</v>
      </c>
      <c r="G26" s="11" t="s">
        <v>552</v>
      </c>
      <c r="H26" s="1070">
        <v>-1.2222</v>
      </c>
      <c r="I26" s="45">
        <v>170</v>
      </c>
      <c r="K26" s="10" t="s">
        <v>551</v>
      </c>
      <c r="L26" s="11" t="s">
        <v>552</v>
      </c>
      <c r="M26" s="45">
        <v>1</v>
      </c>
      <c r="N26" s="309">
        <v>6.9722</v>
      </c>
      <c r="O26" s="1077">
        <v>5.75</v>
      </c>
      <c r="P26" s="1070">
        <f>+O26-N26</f>
        <v>-1.2222</v>
      </c>
      <c r="Q26" s="1071">
        <v>5</v>
      </c>
      <c r="R26" s="1072">
        <f>+P26*Q26</f>
        <v>-6.1109999999999998</v>
      </c>
      <c r="S26" s="45">
        <v>171</v>
      </c>
      <c r="U26" s="10" t="s">
        <v>551</v>
      </c>
      <c r="V26" s="11" t="s">
        <v>552</v>
      </c>
      <c r="W26" s="45">
        <v>16</v>
      </c>
      <c r="X26" s="45">
        <v>8</v>
      </c>
      <c r="Y26" s="959">
        <v>2</v>
      </c>
      <c r="Z26" s="45">
        <v>5</v>
      </c>
      <c r="AA26" s="45">
        <v>4</v>
      </c>
      <c r="AB26" s="1074">
        <v>0.55555555555555558</v>
      </c>
      <c r="AC26" s="45">
        <v>38</v>
      </c>
      <c r="AE26" s="10" t="s">
        <v>551</v>
      </c>
      <c r="AF26" s="11" t="s">
        <v>552</v>
      </c>
      <c r="AG26" s="1072">
        <v>-6.1109999999999998</v>
      </c>
      <c r="AH26" s="45">
        <v>16</v>
      </c>
      <c r="AI26" s="45">
        <v>8</v>
      </c>
      <c r="AJ26" s="959">
        <v>2</v>
      </c>
      <c r="AK26" s="45">
        <v>27</v>
      </c>
      <c r="AM26" s="10" t="s">
        <v>551</v>
      </c>
      <c r="AN26" s="11" t="s">
        <v>552</v>
      </c>
      <c r="AO26" s="1072">
        <v>-6.1109999999999998</v>
      </c>
      <c r="AP26" s="45">
        <v>24</v>
      </c>
      <c r="AQ26" s="45">
        <v>5</v>
      </c>
      <c r="AR26" s="45">
        <v>-12</v>
      </c>
      <c r="AS26" s="45">
        <v>-7</v>
      </c>
      <c r="AT26" s="959">
        <v>0.41666666666666669</v>
      </c>
      <c r="AU26" s="45">
        <v>102</v>
      </c>
      <c r="AW26" s="10" t="s">
        <v>551</v>
      </c>
      <c r="AX26" s="11" t="s">
        <v>552</v>
      </c>
      <c r="AY26" s="45">
        <v>80</v>
      </c>
      <c r="AZ26" s="45">
        <v>170</v>
      </c>
      <c r="BA26" s="45">
        <v>171</v>
      </c>
      <c r="BB26" s="45">
        <v>38</v>
      </c>
      <c r="BC26" s="45">
        <v>27</v>
      </c>
      <c r="BD26" s="45">
        <v>24</v>
      </c>
      <c r="BE26" s="45">
        <v>102</v>
      </c>
      <c r="BF26" s="959">
        <v>98</v>
      </c>
      <c r="BG26" s="960">
        <v>104</v>
      </c>
    </row>
    <row r="27" spans="1:59" x14ac:dyDescent="0.25">
      <c r="A27" s="17" t="s">
        <v>551</v>
      </c>
      <c r="B27" s="11" t="s">
        <v>563</v>
      </c>
      <c r="C27" s="497">
        <v>6</v>
      </c>
      <c r="D27" s="4">
        <v>36</v>
      </c>
      <c r="F27" s="17" t="s">
        <v>551</v>
      </c>
      <c r="G27" s="11" t="s">
        <v>563</v>
      </c>
      <c r="H27" s="670">
        <v>1</v>
      </c>
      <c r="I27" s="4">
        <v>18</v>
      </c>
      <c r="K27" s="17" t="s">
        <v>551</v>
      </c>
      <c r="L27" s="11" t="s">
        <v>563</v>
      </c>
      <c r="M27" s="47"/>
      <c r="N27" s="497">
        <v>6</v>
      </c>
      <c r="O27" s="1060">
        <v>7</v>
      </c>
      <c r="P27" s="670">
        <v>1</v>
      </c>
      <c r="Q27" s="1061">
        <v>4</v>
      </c>
      <c r="R27" s="1062">
        <v>4</v>
      </c>
      <c r="S27" s="47">
        <v>10</v>
      </c>
      <c r="U27" s="17" t="s">
        <v>551</v>
      </c>
      <c r="V27" s="11" t="s">
        <v>563</v>
      </c>
      <c r="W27" s="47">
        <v>4</v>
      </c>
      <c r="X27" s="47">
        <v>2</v>
      </c>
      <c r="Y27" s="229">
        <v>2</v>
      </c>
      <c r="Z27" s="47">
        <v>1</v>
      </c>
      <c r="AA27" s="47">
        <v>2</v>
      </c>
      <c r="AB27" s="1052">
        <v>0.33333333333333331</v>
      </c>
      <c r="AC27" s="44">
        <v>85</v>
      </c>
      <c r="AE27" s="17" t="s">
        <v>551</v>
      </c>
      <c r="AF27" s="11" t="s">
        <v>563</v>
      </c>
      <c r="AG27" s="1062">
        <v>4</v>
      </c>
      <c r="AH27" s="47">
        <v>4</v>
      </c>
      <c r="AI27" s="47">
        <v>2</v>
      </c>
      <c r="AJ27" s="229">
        <v>2</v>
      </c>
      <c r="AK27" s="4">
        <v>27</v>
      </c>
      <c r="AM27" s="17" t="s">
        <v>551</v>
      </c>
      <c r="AN27" s="11" t="s">
        <v>563</v>
      </c>
      <c r="AO27" s="1062">
        <v>4</v>
      </c>
      <c r="AP27" s="47">
        <v>4</v>
      </c>
      <c r="AQ27" s="47">
        <v>1</v>
      </c>
      <c r="AR27" s="47">
        <v>-2</v>
      </c>
      <c r="AS27" s="47">
        <v>-1</v>
      </c>
      <c r="AT27" s="229">
        <v>0.5</v>
      </c>
      <c r="AU27" s="4">
        <v>93</v>
      </c>
      <c r="AW27" s="17" t="s">
        <v>551</v>
      </c>
      <c r="AX27" s="11" t="s">
        <v>563</v>
      </c>
      <c r="AY27" s="249">
        <v>36</v>
      </c>
      <c r="AZ27" s="4">
        <v>18</v>
      </c>
      <c r="BA27" s="953">
        <v>10</v>
      </c>
      <c r="BB27" s="954">
        <v>85</v>
      </c>
      <c r="BC27" s="955">
        <v>27</v>
      </c>
      <c r="BD27" s="956">
        <v>4</v>
      </c>
      <c r="BE27" s="957">
        <v>93</v>
      </c>
      <c r="BF27" s="183">
        <v>44.833333333333336</v>
      </c>
      <c r="BG27" s="586">
        <v>37</v>
      </c>
    </row>
    <row r="28" spans="1:59" x14ac:dyDescent="0.25">
      <c r="A28" s="305" t="s">
        <v>564</v>
      </c>
      <c r="B28" s="568" t="s">
        <v>571</v>
      </c>
      <c r="C28" s="309">
        <v>7.4889000000000001</v>
      </c>
      <c r="D28" s="45">
        <v>97</v>
      </c>
      <c r="F28" s="305" t="s">
        <v>564</v>
      </c>
      <c r="G28" s="568" t="s">
        <v>571</v>
      </c>
      <c r="H28" s="1070">
        <v>-1.7389000000000001</v>
      </c>
      <c r="I28" s="45">
        <v>174</v>
      </c>
      <c r="K28" s="305" t="s">
        <v>564</v>
      </c>
      <c r="L28" s="568" t="s">
        <v>571</v>
      </c>
      <c r="M28" s="45">
        <v>1</v>
      </c>
      <c r="N28" s="309">
        <v>7.4889000000000001</v>
      </c>
      <c r="O28" s="1077">
        <v>5.75</v>
      </c>
      <c r="P28" s="1070">
        <f>+O28-N28</f>
        <v>-1.7389000000000001</v>
      </c>
      <c r="Q28" s="1071">
        <v>5</v>
      </c>
      <c r="R28" s="1072">
        <f>+P28*Q28</f>
        <v>-8.6945000000000014</v>
      </c>
      <c r="S28" s="45">
        <v>176</v>
      </c>
      <c r="U28" s="305" t="s">
        <v>564</v>
      </c>
      <c r="V28" s="568" t="s">
        <v>571</v>
      </c>
      <c r="W28" s="45">
        <v>30</v>
      </c>
      <c r="X28" s="45">
        <v>29</v>
      </c>
      <c r="Y28" s="959">
        <v>1.0344827586206897</v>
      </c>
      <c r="Z28" s="45">
        <v>13</v>
      </c>
      <c r="AA28" s="45">
        <v>14</v>
      </c>
      <c r="AB28" s="1074">
        <v>0.48148148148148145</v>
      </c>
      <c r="AC28" s="45">
        <v>69</v>
      </c>
      <c r="AE28" s="305" t="s">
        <v>564</v>
      </c>
      <c r="AF28" s="568" t="s">
        <v>571</v>
      </c>
      <c r="AG28" s="1072">
        <v>-8.6945000000000014</v>
      </c>
      <c r="AH28" s="45">
        <v>30</v>
      </c>
      <c r="AI28" s="45">
        <v>29</v>
      </c>
      <c r="AJ28" s="959">
        <v>1.0344827586206897</v>
      </c>
      <c r="AK28" s="45">
        <v>75</v>
      </c>
      <c r="AM28" s="305" t="s">
        <v>564</v>
      </c>
      <c r="AN28" s="568" t="s">
        <v>571</v>
      </c>
      <c r="AO28" s="1072">
        <v>-8.6945000000000014</v>
      </c>
      <c r="AP28" s="45">
        <v>59</v>
      </c>
      <c r="AQ28" s="45">
        <v>13</v>
      </c>
      <c r="AR28" s="45">
        <v>-29</v>
      </c>
      <c r="AS28" s="45">
        <v>-16</v>
      </c>
      <c r="AT28" s="959">
        <v>0.44827586206896552</v>
      </c>
      <c r="AU28" s="45">
        <v>100</v>
      </c>
      <c r="AW28" s="305" t="s">
        <v>564</v>
      </c>
      <c r="AX28" s="568" t="s">
        <v>571</v>
      </c>
      <c r="AY28" s="45">
        <v>97</v>
      </c>
      <c r="AZ28" s="45">
        <v>174</v>
      </c>
      <c r="BA28" s="45">
        <v>176</v>
      </c>
      <c r="BB28" s="45">
        <v>69</v>
      </c>
      <c r="BC28" s="45">
        <v>75</v>
      </c>
      <c r="BD28" s="45">
        <v>59</v>
      </c>
      <c r="BE28" s="45">
        <v>100</v>
      </c>
      <c r="BF28" s="959">
        <v>115.16666666666667</v>
      </c>
      <c r="BG28" s="960">
        <v>123</v>
      </c>
    </row>
    <row r="29" spans="1:59" x14ac:dyDescent="0.25">
      <c r="A29" s="20" t="s">
        <v>6</v>
      </c>
      <c r="B29" s="13" t="s">
        <v>7</v>
      </c>
      <c r="C29" s="144">
        <v>7.9555555555555557</v>
      </c>
      <c r="D29" s="4">
        <v>117</v>
      </c>
      <c r="F29" s="20" t="s">
        <v>6</v>
      </c>
      <c r="G29" s="13" t="s">
        <v>7</v>
      </c>
      <c r="H29" s="1064">
        <v>0.60004444444444438</v>
      </c>
      <c r="I29" s="4">
        <v>32</v>
      </c>
      <c r="K29" s="20" t="s">
        <v>6</v>
      </c>
      <c r="L29" s="13" t="s">
        <v>7</v>
      </c>
      <c r="M29" s="47"/>
      <c r="N29" s="144">
        <v>7.9555555555555557</v>
      </c>
      <c r="O29" s="136">
        <v>8.5556000000000001</v>
      </c>
      <c r="P29" s="1064">
        <v>0.60004444444444438</v>
      </c>
      <c r="Q29" s="1061">
        <v>2</v>
      </c>
      <c r="R29" s="1062">
        <v>1.2000888888888888</v>
      </c>
      <c r="S29" s="47">
        <v>53</v>
      </c>
      <c r="U29" s="20" t="s">
        <v>6</v>
      </c>
      <c r="V29" s="13" t="s">
        <v>7</v>
      </c>
      <c r="W29" s="47">
        <v>6</v>
      </c>
      <c r="X29" s="47">
        <v>8</v>
      </c>
      <c r="Y29" s="229">
        <v>0.75</v>
      </c>
      <c r="Z29" s="47">
        <v>1</v>
      </c>
      <c r="AA29" s="47">
        <v>1</v>
      </c>
      <c r="AB29" s="1052">
        <v>0.5</v>
      </c>
      <c r="AC29" s="44">
        <v>47</v>
      </c>
      <c r="AE29" s="20" t="s">
        <v>6</v>
      </c>
      <c r="AF29" s="13" t="s">
        <v>7</v>
      </c>
      <c r="AG29" s="1062">
        <v>1.2000888888888888</v>
      </c>
      <c r="AH29" s="47">
        <v>6</v>
      </c>
      <c r="AI29" s="47">
        <v>8</v>
      </c>
      <c r="AJ29" s="229">
        <v>0.75</v>
      </c>
      <c r="AK29" s="4">
        <v>97</v>
      </c>
      <c r="AM29" s="20" t="s">
        <v>6</v>
      </c>
      <c r="AN29" s="13" t="s">
        <v>7</v>
      </c>
      <c r="AO29" s="1062">
        <v>1.2000888888888888</v>
      </c>
      <c r="AP29" s="47">
        <v>14</v>
      </c>
      <c r="AQ29" s="47">
        <v>8</v>
      </c>
      <c r="AR29" s="47">
        <v>-1</v>
      </c>
      <c r="AS29" s="47">
        <v>7</v>
      </c>
      <c r="AT29" s="229">
        <v>8</v>
      </c>
      <c r="AU29" s="4">
        <v>2</v>
      </c>
      <c r="AW29" s="20" t="s">
        <v>6</v>
      </c>
      <c r="AX29" s="13" t="s">
        <v>7</v>
      </c>
      <c r="AY29" s="249">
        <v>117</v>
      </c>
      <c r="AZ29" s="4">
        <v>32</v>
      </c>
      <c r="BA29" s="953">
        <v>53</v>
      </c>
      <c r="BB29" s="954">
        <v>47</v>
      </c>
      <c r="BC29" s="955">
        <v>97</v>
      </c>
      <c r="BD29" s="956">
        <v>14</v>
      </c>
      <c r="BE29" s="957">
        <v>2</v>
      </c>
      <c r="BF29" s="183">
        <v>58</v>
      </c>
      <c r="BG29" s="586">
        <v>52</v>
      </c>
    </row>
    <row r="30" spans="1:59" x14ac:dyDescent="0.25">
      <c r="A30" s="10" t="s">
        <v>584</v>
      </c>
      <c r="B30" s="11" t="s">
        <v>585</v>
      </c>
      <c r="C30" s="416">
        <v>8.1036000000000001</v>
      </c>
      <c r="D30" s="45">
        <v>126</v>
      </c>
      <c r="F30" s="10" t="s">
        <v>584</v>
      </c>
      <c r="G30" s="11" t="s">
        <v>585</v>
      </c>
      <c r="H30" s="1070">
        <v>-1.6750285714285713</v>
      </c>
      <c r="I30" s="45">
        <v>173</v>
      </c>
      <c r="K30" s="10" t="s">
        <v>584</v>
      </c>
      <c r="L30" s="11" t="s">
        <v>585</v>
      </c>
      <c r="M30" s="45">
        <v>1</v>
      </c>
      <c r="N30" s="416">
        <v>8.1036000000000001</v>
      </c>
      <c r="O30" s="1077">
        <v>6.4285714285714288</v>
      </c>
      <c r="P30" s="1070">
        <f>+O30-N30</f>
        <v>-1.6750285714285713</v>
      </c>
      <c r="Q30" s="1071">
        <v>5</v>
      </c>
      <c r="R30" s="1072">
        <f>+P30*Q30</f>
        <v>-8.3751428571428566</v>
      </c>
      <c r="S30" s="45">
        <v>174</v>
      </c>
      <c r="U30" s="10" t="s">
        <v>584</v>
      </c>
      <c r="V30" s="11" t="s">
        <v>585</v>
      </c>
      <c r="W30" s="45">
        <v>7</v>
      </c>
      <c r="X30" s="45">
        <v>12</v>
      </c>
      <c r="Y30" s="959">
        <v>0.58333333333333337</v>
      </c>
      <c r="Z30" s="45">
        <v>1</v>
      </c>
      <c r="AA30" s="45">
        <v>10</v>
      </c>
      <c r="AB30" s="1074">
        <v>9.0909090909090912E-2</v>
      </c>
      <c r="AC30" s="45">
        <v>110</v>
      </c>
      <c r="AE30" s="10" t="s">
        <v>584</v>
      </c>
      <c r="AF30" s="11" t="s">
        <v>585</v>
      </c>
      <c r="AG30" s="1072">
        <v>-8.3751428571428566</v>
      </c>
      <c r="AH30" s="45">
        <v>7</v>
      </c>
      <c r="AI30" s="45">
        <v>12</v>
      </c>
      <c r="AJ30" s="959">
        <v>0.58333333333333337</v>
      </c>
      <c r="AK30" s="45">
        <v>111</v>
      </c>
      <c r="AM30" s="10" t="s">
        <v>584</v>
      </c>
      <c r="AN30" s="11" t="s">
        <v>585</v>
      </c>
      <c r="AO30" s="1072">
        <v>-8.3751428571428566</v>
      </c>
      <c r="AP30" s="45">
        <v>19</v>
      </c>
      <c r="AQ30" s="45">
        <v>1</v>
      </c>
      <c r="AR30" s="45">
        <v>-15</v>
      </c>
      <c r="AS30" s="45">
        <v>-14</v>
      </c>
      <c r="AT30" s="959">
        <v>6.6666666666666666E-2</v>
      </c>
      <c r="AU30" s="45">
        <v>123</v>
      </c>
      <c r="AW30" s="10" t="s">
        <v>584</v>
      </c>
      <c r="AX30" s="11" t="s">
        <v>585</v>
      </c>
      <c r="AY30" s="45">
        <v>126</v>
      </c>
      <c r="AZ30" s="45">
        <v>173</v>
      </c>
      <c r="BA30" s="45">
        <v>174</v>
      </c>
      <c r="BB30" s="45">
        <v>110</v>
      </c>
      <c r="BC30" s="45">
        <v>111</v>
      </c>
      <c r="BD30" s="45">
        <v>19</v>
      </c>
      <c r="BE30" s="45">
        <v>123</v>
      </c>
      <c r="BF30" s="959">
        <v>136.16666666666666</v>
      </c>
      <c r="BG30" s="960">
        <v>150</v>
      </c>
    </row>
    <row r="31" spans="1:59" x14ac:dyDescent="0.25">
      <c r="A31" s="14" t="s">
        <v>592</v>
      </c>
      <c r="B31" s="13" t="s">
        <v>593</v>
      </c>
      <c r="C31" s="144">
        <v>7</v>
      </c>
      <c r="D31" s="4">
        <v>83</v>
      </c>
      <c r="F31" s="14" t="s">
        <v>592</v>
      </c>
      <c r="G31" s="13" t="s">
        <v>593</v>
      </c>
      <c r="H31" s="1064">
        <v>0</v>
      </c>
      <c r="I31" s="4">
        <v>82</v>
      </c>
      <c r="K31" s="14" t="s">
        <v>592</v>
      </c>
      <c r="L31" s="13" t="s">
        <v>593</v>
      </c>
      <c r="M31" s="47"/>
      <c r="N31" s="144">
        <v>7</v>
      </c>
      <c r="O31" s="136">
        <v>7</v>
      </c>
      <c r="P31" s="1064">
        <v>0</v>
      </c>
      <c r="Q31" s="1061">
        <v>4</v>
      </c>
      <c r="R31" s="1062">
        <v>0</v>
      </c>
      <c r="S31" s="47">
        <v>81</v>
      </c>
      <c r="U31" s="14" t="s">
        <v>592</v>
      </c>
      <c r="V31" s="13" t="s">
        <v>593</v>
      </c>
      <c r="W31" s="47">
        <v>10</v>
      </c>
      <c r="X31" s="47">
        <v>0</v>
      </c>
      <c r="Y31" s="229" t="e">
        <v>#DIV/0!</v>
      </c>
      <c r="Z31" s="47"/>
      <c r="AA31" s="47"/>
      <c r="AB31" s="1052" t="e">
        <v>#DIV/0!</v>
      </c>
      <c r="AC31" s="44">
        <v>1</v>
      </c>
      <c r="AE31" s="14" t="s">
        <v>592</v>
      </c>
      <c r="AF31" s="13" t="s">
        <v>593</v>
      </c>
      <c r="AG31" s="1062">
        <v>0</v>
      </c>
      <c r="AH31" s="47">
        <v>10</v>
      </c>
      <c r="AI31" s="47"/>
      <c r="AJ31" s="229" t="e">
        <v>#DIV/0!</v>
      </c>
      <c r="AK31" s="4">
        <v>1</v>
      </c>
      <c r="AM31" s="14" t="s">
        <v>592</v>
      </c>
      <c r="AN31" s="13" t="s">
        <v>593</v>
      </c>
      <c r="AO31" s="1062">
        <v>0</v>
      </c>
      <c r="AP31" s="47">
        <v>10</v>
      </c>
      <c r="AQ31" s="47">
        <v>0</v>
      </c>
      <c r="AR31" s="47">
        <v>0</v>
      </c>
      <c r="AS31" s="47">
        <v>0</v>
      </c>
      <c r="AT31" s="229" t="e">
        <v>#DIV/0!</v>
      </c>
      <c r="AU31" s="4">
        <v>1</v>
      </c>
      <c r="AW31" s="14" t="s">
        <v>592</v>
      </c>
      <c r="AX31" s="13" t="s">
        <v>593</v>
      </c>
      <c r="AY31" s="249">
        <v>83</v>
      </c>
      <c r="AZ31" s="4">
        <v>82</v>
      </c>
      <c r="BA31" s="953">
        <v>81</v>
      </c>
      <c r="BB31" s="954">
        <v>1</v>
      </c>
      <c r="BC31" s="955">
        <v>1</v>
      </c>
      <c r="BD31" s="956">
        <v>10</v>
      </c>
      <c r="BE31" s="957">
        <v>1</v>
      </c>
      <c r="BF31" s="183">
        <v>41.5</v>
      </c>
      <c r="BG31" s="586">
        <v>32</v>
      </c>
    </row>
    <row r="32" spans="1:59" x14ac:dyDescent="0.25">
      <c r="A32" s="188" t="s">
        <v>594</v>
      </c>
      <c r="B32" s="13" t="s">
        <v>595</v>
      </c>
      <c r="C32" s="497">
        <v>6.833333333333333</v>
      </c>
      <c r="D32" s="4">
        <v>74</v>
      </c>
      <c r="F32" s="188" t="s">
        <v>594</v>
      </c>
      <c r="G32" s="13" t="s">
        <v>595</v>
      </c>
      <c r="H32" s="670">
        <v>0.16666666666666696</v>
      </c>
      <c r="I32" s="4">
        <v>72</v>
      </c>
      <c r="K32" s="188" t="s">
        <v>594</v>
      </c>
      <c r="L32" s="13" t="s">
        <v>595</v>
      </c>
      <c r="M32" s="47"/>
      <c r="N32" s="497">
        <v>6.833333333333333</v>
      </c>
      <c r="O32" s="1060">
        <v>7</v>
      </c>
      <c r="P32" s="670">
        <v>0.16666666666666696</v>
      </c>
      <c r="Q32" s="1061">
        <v>4</v>
      </c>
      <c r="R32" s="1062">
        <v>0.66666666666666785</v>
      </c>
      <c r="S32" s="47">
        <v>65</v>
      </c>
      <c r="U32" s="188" t="s">
        <v>594</v>
      </c>
      <c r="V32" s="13" t="s">
        <v>595</v>
      </c>
      <c r="W32" s="47">
        <v>3</v>
      </c>
      <c r="X32" s="47">
        <v>3</v>
      </c>
      <c r="Y32" s="229">
        <v>1</v>
      </c>
      <c r="Z32" s="47">
        <v>1</v>
      </c>
      <c r="AA32" s="47"/>
      <c r="AB32" s="1052">
        <v>1</v>
      </c>
      <c r="AC32" s="44">
        <v>1</v>
      </c>
      <c r="AE32" s="188" t="s">
        <v>594</v>
      </c>
      <c r="AF32" s="13" t="s">
        <v>595</v>
      </c>
      <c r="AG32" s="1062">
        <v>0.66666666666666785</v>
      </c>
      <c r="AH32" s="47">
        <v>3</v>
      </c>
      <c r="AI32" s="47">
        <v>3</v>
      </c>
      <c r="AJ32" s="229">
        <v>1</v>
      </c>
      <c r="AK32" s="4">
        <v>76</v>
      </c>
      <c r="AM32" s="188" t="s">
        <v>594</v>
      </c>
      <c r="AN32" s="13" t="s">
        <v>595</v>
      </c>
      <c r="AO32" s="1062">
        <v>0.66666666666666785</v>
      </c>
      <c r="AP32" s="47">
        <v>6</v>
      </c>
      <c r="AQ32" s="47">
        <v>1</v>
      </c>
      <c r="AR32" s="47">
        <v>0</v>
      </c>
      <c r="AS32" s="47">
        <v>1</v>
      </c>
      <c r="AT32" s="229" t="e">
        <v>#DIV/0!</v>
      </c>
      <c r="AU32" s="4">
        <v>1</v>
      </c>
      <c r="AW32" s="188" t="s">
        <v>594</v>
      </c>
      <c r="AX32" s="13" t="s">
        <v>595</v>
      </c>
      <c r="AY32" s="249">
        <v>74</v>
      </c>
      <c r="AZ32" s="4">
        <v>72</v>
      </c>
      <c r="BA32" s="953">
        <v>65</v>
      </c>
      <c r="BB32" s="954">
        <v>1</v>
      </c>
      <c r="BC32" s="955">
        <v>76</v>
      </c>
      <c r="BD32" s="956">
        <v>6</v>
      </c>
      <c r="BE32" s="957">
        <v>1</v>
      </c>
      <c r="BF32" s="183">
        <v>48.166666666666664</v>
      </c>
      <c r="BG32" s="586">
        <v>41</v>
      </c>
    </row>
    <row r="33" spans="1:59" x14ac:dyDescent="0.25">
      <c r="A33" s="7" t="s">
        <v>588</v>
      </c>
      <c r="B33" s="11" t="s">
        <v>596</v>
      </c>
      <c r="C33" s="497">
        <v>5.5</v>
      </c>
      <c r="D33" s="4">
        <v>19</v>
      </c>
      <c r="F33" s="7" t="s">
        <v>588</v>
      </c>
      <c r="G33" s="11" t="s">
        <v>596</v>
      </c>
      <c r="H33" s="670">
        <v>0.5</v>
      </c>
      <c r="I33" s="4">
        <v>41</v>
      </c>
      <c r="K33" s="7" t="s">
        <v>588</v>
      </c>
      <c r="L33" s="11" t="s">
        <v>596</v>
      </c>
      <c r="M33" s="47"/>
      <c r="N33" s="497">
        <v>5.5</v>
      </c>
      <c r="O33" s="1060">
        <v>6</v>
      </c>
      <c r="P33" s="670">
        <v>0.5</v>
      </c>
      <c r="Q33" s="1061">
        <v>5</v>
      </c>
      <c r="R33" s="1062">
        <v>2.5</v>
      </c>
      <c r="S33" s="47">
        <v>31</v>
      </c>
      <c r="U33" s="7" t="s">
        <v>588</v>
      </c>
      <c r="V33" s="11" t="s">
        <v>596</v>
      </c>
      <c r="W33" s="47">
        <v>2</v>
      </c>
      <c r="X33" s="47">
        <v>0</v>
      </c>
      <c r="Y33" s="229" t="e">
        <v>#DIV/0!</v>
      </c>
      <c r="Z33" s="47">
        <v>1</v>
      </c>
      <c r="AA33" s="47"/>
      <c r="AB33" s="1052">
        <v>1</v>
      </c>
      <c r="AC33" s="44">
        <v>1</v>
      </c>
      <c r="AE33" s="7" t="s">
        <v>588</v>
      </c>
      <c r="AF33" s="11" t="s">
        <v>596</v>
      </c>
      <c r="AG33" s="1062">
        <v>2.5</v>
      </c>
      <c r="AH33" s="47">
        <v>2</v>
      </c>
      <c r="AI33" s="47"/>
      <c r="AJ33" s="229" t="e">
        <v>#DIV/0!</v>
      </c>
      <c r="AK33" s="250">
        <v>1</v>
      </c>
      <c r="AM33" s="7" t="s">
        <v>588</v>
      </c>
      <c r="AN33" s="11" t="s">
        <v>596</v>
      </c>
      <c r="AO33" s="1062">
        <v>2.5</v>
      </c>
      <c r="AP33" s="47">
        <v>2</v>
      </c>
      <c r="AQ33" s="47">
        <v>1</v>
      </c>
      <c r="AR33" s="47">
        <v>0</v>
      </c>
      <c r="AS33" s="47">
        <v>1</v>
      </c>
      <c r="AT33" s="229" t="e">
        <v>#DIV/0!</v>
      </c>
      <c r="AU33" s="4">
        <v>1</v>
      </c>
      <c r="AW33" s="7" t="s">
        <v>588</v>
      </c>
      <c r="AX33" s="11" t="s">
        <v>596</v>
      </c>
      <c r="AY33" s="249">
        <v>19</v>
      </c>
      <c r="AZ33" s="4">
        <v>41</v>
      </c>
      <c r="BA33" s="953">
        <v>31</v>
      </c>
      <c r="BB33" s="954">
        <v>1</v>
      </c>
      <c r="BC33" s="955">
        <v>1</v>
      </c>
      <c r="BD33" s="956">
        <v>2</v>
      </c>
      <c r="BE33" s="957">
        <v>1</v>
      </c>
      <c r="BF33" s="183">
        <v>15.666666666666666</v>
      </c>
      <c r="BG33" s="586">
        <v>7</v>
      </c>
    </row>
    <row r="34" spans="1:59" x14ac:dyDescent="0.25">
      <c r="A34" s="17" t="s">
        <v>598</v>
      </c>
      <c r="B34" s="13" t="s">
        <v>600</v>
      </c>
      <c r="C34" s="497">
        <v>6</v>
      </c>
      <c r="D34" s="4">
        <v>36</v>
      </c>
      <c r="F34" s="17" t="s">
        <v>598</v>
      </c>
      <c r="G34" s="13" t="s">
        <v>600</v>
      </c>
      <c r="H34" s="670">
        <v>0</v>
      </c>
      <c r="I34" s="4">
        <v>82</v>
      </c>
      <c r="K34" s="17" t="s">
        <v>598</v>
      </c>
      <c r="L34" s="13" t="s">
        <v>600</v>
      </c>
      <c r="M34" s="47"/>
      <c r="N34" s="497">
        <v>6</v>
      </c>
      <c r="O34" s="1060">
        <v>6</v>
      </c>
      <c r="P34" s="670">
        <v>0</v>
      </c>
      <c r="Q34" s="1061">
        <v>5</v>
      </c>
      <c r="R34" s="1062">
        <v>0</v>
      </c>
      <c r="S34" s="47">
        <v>81</v>
      </c>
      <c r="U34" s="17" t="s">
        <v>598</v>
      </c>
      <c r="V34" s="13" t="s">
        <v>600</v>
      </c>
      <c r="W34" s="47">
        <v>1</v>
      </c>
      <c r="X34" s="47">
        <v>2</v>
      </c>
      <c r="Y34" s="229">
        <v>0.5</v>
      </c>
      <c r="Z34" s="47">
        <v>1</v>
      </c>
      <c r="AA34" s="47">
        <v>1</v>
      </c>
      <c r="AB34" s="1052">
        <v>0.5</v>
      </c>
      <c r="AC34" s="44">
        <v>47</v>
      </c>
      <c r="AE34" s="17" t="s">
        <v>598</v>
      </c>
      <c r="AF34" s="13" t="s">
        <v>600</v>
      </c>
      <c r="AG34" s="1062">
        <v>0</v>
      </c>
      <c r="AH34" s="47">
        <v>1</v>
      </c>
      <c r="AI34" s="47">
        <v>2</v>
      </c>
      <c r="AJ34" s="229">
        <v>0.5</v>
      </c>
      <c r="AK34" s="4">
        <v>116</v>
      </c>
      <c r="AM34" s="17" t="s">
        <v>598</v>
      </c>
      <c r="AN34" s="13" t="s">
        <v>600</v>
      </c>
      <c r="AO34" s="1062">
        <v>0</v>
      </c>
      <c r="AP34" s="47">
        <v>3</v>
      </c>
      <c r="AQ34" s="47">
        <v>1</v>
      </c>
      <c r="AR34" s="47">
        <v>-1</v>
      </c>
      <c r="AS34" s="47">
        <v>0</v>
      </c>
      <c r="AT34" s="229">
        <v>1</v>
      </c>
      <c r="AU34" s="4">
        <v>57</v>
      </c>
      <c r="AW34" s="17" t="s">
        <v>598</v>
      </c>
      <c r="AX34" s="13" t="s">
        <v>600</v>
      </c>
      <c r="AY34" s="249">
        <v>36</v>
      </c>
      <c r="AZ34" s="4">
        <v>82</v>
      </c>
      <c r="BA34" s="953">
        <v>81</v>
      </c>
      <c r="BB34" s="954">
        <v>47</v>
      </c>
      <c r="BC34" s="955">
        <v>116</v>
      </c>
      <c r="BD34" s="956">
        <v>3</v>
      </c>
      <c r="BE34" s="957">
        <v>57</v>
      </c>
      <c r="BF34" s="183">
        <v>69.833333333333329</v>
      </c>
      <c r="BG34" s="586">
        <v>68</v>
      </c>
    </row>
    <row r="35" spans="1:59" x14ac:dyDescent="0.25">
      <c r="A35" s="17" t="s">
        <v>603</v>
      </c>
      <c r="B35" s="11" t="s">
        <v>604</v>
      </c>
      <c r="C35" s="416">
        <v>6</v>
      </c>
      <c r="D35" s="45">
        <v>36</v>
      </c>
      <c r="F35" s="17" t="s">
        <v>603</v>
      </c>
      <c r="G35" s="11" t="s">
        <v>604</v>
      </c>
      <c r="H35" s="1070">
        <v>0</v>
      </c>
      <c r="I35" s="45">
        <v>82</v>
      </c>
      <c r="K35" s="17" t="s">
        <v>603</v>
      </c>
      <c r="L35" s="11" t="s">
        <v>604</v>
      </c>
      <c r="M35" s="45">
        <v>1</v>
      </c>
      <c r="N35" s="416">
        <v>6</v>
      </c>
      <c r="O35" s="1077">
        <v>6</v>
      </c>
      <c r="P35" s="1070">
        <f>+O35-N35</f>
        <v>0</v>
      </c>
      <c r="Q35" s="1071">
        <v>5</v>
      </c>
      <c r="R35" s="1072">
        <f>+P35*Q35</f>
        <v>0</v>
      </c>
      <c r="S35" s="45">
        <v>81</v>
      </c>
      <c r="U35" s="17" t="s">
        <v>603</v>
      </c>
      <c r="V35" s="11" t="s">
        <v>604</v>
      </c>
      <c r="W35" s="45">
        <v>6</v>
      </c>
      <c r="X35" s="45">
        <v>3</v>
      </c>
      <c r="Y35" s="959">
        <v>2</v>
      </c>
      <c r="Z35" s="45">
        <v>3</v>
      </c>
      <c r="AA35" s="45">
        <v>2</v>
      </c>
      <c r="AB35" s="1074">
        <v>0.6</v>
      </c>
      <c r="AC35" s="45">
        <v>28</v>
      </c>
      <c r="AE35" s="17" t="s">
        <v>603</v>
      </c>
      <c r="AF35" s="11" t="s">
        <v>604</v>
      </c>
      <c r="AG35" s="1072">
        <v>0</v>
      </c>
      <c r="AH35" s="45">
        <v>6</v>
      </c>
      <c r="AI35" s="45">
        <v>3</v>
      </c>
      <c r="AJ35" s="959">
        <v>2</v>
      </c>
      <c r="AK35" s="45">
        <v>27</v>
      </c>
      <c r="AM35" s="17" t="s">
        <v>603</v>
      </c>
      <c r="AN35" s="11" t="s">
        <v>604</v>
      </c>
      <c r="AO35" s="1072">
        <v>0</v>
      </c>
      <c r="AP35" s="45">
        <v>9</v>
      </c>
      <c r="AQ35" s="45">
        <v>3</v>
      </c>
      <c r="AR35" s="45">
        <v>-2</v>
      </c>
      <c r="AS35" s="45">
        <v>1</v>
      </c>
      <c r="AT35" s="959">
        <v>1.5</v>
      </c>
      <c r="AU35" s="45">
        <v>33</v>
      </c>
      <c r="AW35" s="17" t="s">
        <v>603</v>
      </c>
      <c r="AX35" s="11" t="s">
        <v>604</v>
      </c>
      <c r="AY35" s="45">
        <v>36</v>
      </c>
      <c r="AZ35" s="45">
        <v>82</v>
      </c>
      <c r="BA35" s="45">
        <v>81</v>
      </c>
      <c r="BB35" s="45">
        <v>28</v>
      </c>
      <c r="BC35" s="45">
        <v>27</v>
      </c>
      <c r="BD35" s="45">
        <v>9</v>
      </c>
      <c r="BE35" s="45">
        <v>33</v>
      </c>
      <c r="BF35" s="959">
        <v>47.833333333333336</v>
      </c>
      <c r="BG35" s="960">
        <v>40</v>
      </c>
    </row>
    <row r="36" spans="1:59" x14ac:dyDescent="0.25">
      <c r="A36" s="10" t="s">
        <v>603</v>
      </c>
      <c r="B36" s="11" t="s">
        <v>606</v>
      </c>
      <c r="C36" s="416">
        <v>6.6666999999999996</v>
      </c>
      <c r="D36" s="45">
        <v>62</v>
      </c>
      <c r="F36" s="10" t="s">
        <v>603</v>
      </c>
      <c r="G36" s="11" t="s">
        <v>606</v>
      </c>
      <c r="H36" s="1070">
        <v>-0.55559999999999921</v>
      </c>
      <c r="I36" s="45">
        <v>148</v>
      </c>
      <c r="K36" s="10" t="s">
        <v>603</v>
      </c>
      <c r="L36" s="11" t="s">
        <v>606</v>
      </c>
      <c r="M36" s="45">
        <v>1</v>
      </c>
      <c r="N36" s="416">
        <v>6.6666999999999996</v>
      </c>
      <c r="O36" s="1077">
        <v>6.1111000000000004</v>
      </c>
      <c r="P36" s="1070">
        <f>+O36-N36</f>
        <v>-0.55559999999999921</v>
      </c>
      <c r="Q36" s="1071">
        <v>5</v>
      </c>
      <c r="R36" s="1072">
        <f>+P36*Q36</f>
        <v>-2.777999999999996</v>
      </c>
      <c r="S36" s="45">
        <v>158</v>
      </c>
      <c r="U36" s="10" t="s">
        <v>603</v>
      </c>
      <c r="V36" s="11" t="s">
        <v>606</v>
      </c>
      <c r="W36" s="45">
        <v>15</v>
      </c>
      <c r="X36" s="45">
        <v>5</v>
      </c>
      <c r="Y36" s="959">
        <v>3</v>
      </c>
      <c r="Z36" s="45">
        <v>7</v>
      </c>
      <c r="AA36" s="45">
        <v>4</v>
      </c>
      <c r="AB36" s="1074">
        <v>0.63636363636363635</v>
      </c>
      <c r="AC36" s="45">
        <f>+AC35+1</f>
        <v>29</v>
      </c>
      <c r="AE36" s="10" t="s">
        <v>603</v>
      </c>
      <c r="AF36" s="11" t="s">
        <v>606</v>
      </c>
      <c r="AG36" s="1072">
        <v>-2.777999999999996</v>
      </c>
      <c r="AH36" s="45">
        <v>15</v>
      </c>
      <c r="AI36" s="45">
        <v>5</v>
      </c>
      <c r="AJ36" s="959">
        <v>3</v>
      </c>
      <c r="AK36" s="45">
        <v>20</v>
      </c>
      <c r="AM36" s="10" t="s">
        <v>603</v>
      </c>
      <c r="AN36" s="11" t="s">
        <v>606</v>
      </c>
      <c r="AO36" s="1072">
        <v>-2.777999999999996</v>
      </c>
      <c r="AP36" s="45">
        <v>20</v>
      </c>
      <c r="AQ36" s="45">
        <v>7</v>
      </c>
      <c r="AR36" s="45">
        <v>-6</v>
      </c>
      <c r="AS36" s="45">
        <v>1</v>
      </c>
      <c r="AT36" s="959">
        <v>1.1666666666666667</v>
      </c>
      <c r="AU36" s="45">
        <v>51</v>
      </c>
      <c r="AW36" s="10" t="s">
        <v>603</v>
      </c>
      <c r="AX36" s="11" t="s">
        <v>606</v>
      </c>
      <c r="AY36" s="45">
        <v>62</v>
      </c>
      <c r="AZ36" s="45">
        <v>148</v>
      </c>
      <c r="BA36" s="45">
        <v>158</v>
      </c>
      <c r="BB36" s="45">
        <v>23</v>
      </c>
      <c r="BC36" s="45">
        <v>20</v>
      </c>
      <c r="BD36" s="45">
        <v>20</v>
      </c>
      <c r="BE36" s="45">
        <v>51</v>
      </c>
      <c r="BF36" s="959">
        <v>77</v>
      </c>
      <c r="BG36" s="960">
        <v>77</v>
      </c>
    </row>
    <row r="37" spans="1:59" x14ac:dyDescent="0.25">
      <c r="A37" s="7" t="s">
        <v>8</v>
      </c>
      <c r="B37" s="13" t="s">
        <v>608</v>
      </c>
      <c r="C37" s="156">
        <v>7.2222222222222223</v>
      </c>
      <c r="D37" s="4">
        <v>89</v>
      </c>
      <c r="F37" s="7" t="s">
        <v>8</v>
      </c>
      <c r="G37" s="13" t="s">
        <v>608</v>
      </c>
      <c r="H37" s="1064">
        <v>-0.33332222222222274</v>
      </c>
      <c r="I37" s="4">
        <v>127</v>
      </c>
      <c r="K37" s="7" t="s">
        <v>8</v>
      </c>
      <c r="L37" s="13" t="s">
        <v>608</v>
      </c>
      <c r="M37" s="47"/>
      <c r="N37" s="156">
        <v>7.2222222222222223</v>
      </c>
      <c r="O37" s="136">
        <v>6.8888999999999996</v>
      </c>
      <c r="P37" s="1064">
        <v>-0.33332222222222274</v>
      </c>
      <c r="Q37" s="1061">
        <v>4</v>
      </c>
      <c r="R37" s="1062">
        <v>-1.333288888888891</v>
      </c>
      <c r="S37" s="47">
        <v>140</v>
      </c>
      <c r="U37" s="7" t="s">
        <v>8</v>
      </c>
      <c r="V37" s="13" t="s">
        <v>608</v>
      </c>
      <c r="W37" s="47">
        <v>2</v>
      </c>
      <c r="X37" s="47">
        <v>10</v>
      </c>
      <c r="Y37" s="229">
        <v>0.2</v>
      </c>
      <c r="Z37" s="47">
        <v>0</v>
      </c>
      <c r="AA37" s="47">
        <v>2</v>
      </c>
      <c r="AB37" s="1052">
        <v>0</v>
      </c>
      <c r="AC37" s="44">
        <v>112</v>
      </c>
      <c r="AE37" s="7" t="s">
        <v>8</v>
      </c>
      <c r="AF37" s="13" t="s">
        <v>608</v>
      </c>
      <c r="AG37" s="1062">
        <v>-1.333288888888891</v>
      </c>
      <c r="AH37" s="47">
        <v>2</v>
      </c>
      <c r="AI37" s="47">
        <v>10</v>
      </c>
      <c r="AJ37" s="229">
        <v>0.2</v>
      </c>
      <c r="AK37" s="4">
        <v>145</v>
      </c>
      <c r="AM37" s="7" t="s">
        <v>8</v>
      </c>
      <c r="AN37" s="13" t="s">
        <v>608</v>
      </c>
      <c r="AO37" s="1062">
        <v>-1.333288888888891</v>
      </c>
      <c r="AP37" s="47">
        <v>12</v>
      </c>
      <c r="AQ37" s="47">
        <v>0</v>
      </c>
      <c r="AR37" s="47">
        <v>-4</v>
      </c>
      <c r="AS37" s="47">
        <v>-4</v>
      </c>
      <c r="AT37" s="229">
        <v>0</v>
      </c>
      <c r="AU37" s="4">
        <v>124</v>
      </c>
      <c r="AW37" s="7" t="s">
        <v>8</v>
      </c>
      <c r="AX37" s="13" t="s">
        <v>608</v>
      </c>
      <c r="AY37" s="249">
        <v>89</v>
      </c>
      <c r="AZ37" s="4">
        <v>127</v>
      </c>
      <c r="BA37" s="953">
        <v>140</v>
      </c>
      <c r="BB37" s="954">
        <v>112</v>
      </c>
      <c r="BC37" s="955">
        <v>145</v>
      </c>
      <c r="BD37" s="956">
        <v>12</v>
      </c>
      <c r="BE37" s="957">
        <v>124</v>
      </c>
      <c r="BF37" s="183">
        <v>122.83333333333333</v>
      </c>
      <c r="BG37" s="586">
        <v>133</v>
      </c>
    </row>
    <row r="38" spans="1:59" x14ac:dyDescent="0.25">
      <c r="A38" s="10" t="s">
        <v>932</v>
      </c>
      <c r="B38" s="13" t="s">
        <v>609</v>
      </c>
      <c r="C38" s="416">
        <v>6.5</v>
      </c>
      <c r="D38" s="45">
        <v>56</v>
      </c>
      <c r="F38" s="10" t="s">
        <v>932</v>
      </c>
      <c r="G38" s="13" t="s">
        <v>609</v>
      </c>
      <c r="H38" s="1070">
        <v>-0.5</v>
      </c>
      <c r="I38" s="45">
        <v>138</v>
      </c>
      <c r="K38" s="10" t="s">
        <v>932</v>
      </c>
      <c r="L38" s="13" t="s">
        <v>609</v>
      </c>
      <c r="M38" s="45">
        <v>1</v>
      </c>
      <c r="N38" s="416">
        <v>6.5</v>
      </c>
      <c r="O38" s="1077">
        <v>6</v>
      </c>
      <c r="P38" s="1070">
        <f>+O38-N38</f>
        <v>-0.5</v>
      </c>
      <c r="Q38" s="1071">
        <v>5</v>
      </c>
      <c r="R38" s="1072">
        <f>+P38*Q38</f>
        <v>-2.5</v>
      </c>
      <c r="S38" s="45">
        <v>153</v>
      </c>
      <c r="U38" s="10" t="s">
        <v>932</v>
      </c>
      <c r="V38" s="13" t="s">
        <v>609</v>
      </c>
      <c r="W38" s="45">
        <v>4</v>
      </c>
      <c r="X38" s="45">
        <v>5</v>
      </c>
      <c r="Y38" s="959">
        <v>0.8</v>
      </c>
      <c r="Z38" s="45">
        <v>1</v>
      </c>
      <c r="AA38" s="45">
        <v>2</v>
      </c>
      <c r="AB38" s="1074">
        <v>0.33333333333333331</v>
      </c>
      <c r="AC38" s="45">
        <v>85</v>
      </c>
      <c r="AE38" s="10" t="s">
        <v>932</v>
      </c>
      <c r="AF38" s="13" t="s">
        <v>609</v>
      </c>
      <c r="AG38" s="1072">
        <v>-2.5</v>
      </c>
      <c r="AH38" s="45">
        <v>4</v>
      </c>
      <c r="AI38" s="45">
        <v>5</v>
      </c>
      <c r="AJ38" s="959">
        <v>0.8</v>
      </c>
      <c r="AK38" s="45">
        <v>92</v>
      </c>
      <c r="AM38" s="10" t="s">
        <v>932</v>
      </c>
      <c r="AN38" s="13" t="s">
        <v>609</v>
      </c>
      <c r="AO38" s="1072">
        <v>-2.5</v>
      </c>
      <c r="AP38" s="45">
        <v>9</v>
      </c>
      <c r="AQ38" s="45">
        <v>1</v>
      </c>
      <c r="AR38" s="45">
        <v>-4</v>
      </c>
      <c r="AS38" s="45">
        <v>-3</v>
      </c>
      <c r="AT38" s="959">
        <v>0.25</v>
      </c>
      <c r="AU38" s="45">
        <v>113</v>
      </c>
      <c r="AW38" s="10" t="s">
        <v>932</v>
      </c>
      <c r="AX38" s="13" t="s">
        <v>609</v>
      </c>
      <c r="AY38" s="45">
        <v>56</v>
      </c>
      <c r="AZ38" s="45">
        <v>138</v>
      </c>
      <c r="BA38" s="45">
        <v>153</v>
      </c>
      <c r="BB38" s="45">
        <v>85</v>
      </c>
      <c r="BC38" s="45">
        <v>92</v>
      </c>
      <c r="BD38" s="45">
        <v>9</v>
      </c>
      <c r="BE38" s="45">
        <v>113</v>
      </c>
      <c r="BF38" s="959">
        <v>106.16666666666667</v>
      </c>
      <c r="BG38" s="960">
        <v>113</v>
      </c>
    </row>
    <row r="39" spans="1:59" x14ac:dyDescent="0.25">
      <c r="A39" s="611" t="s">
        <v>613</v>
      </c>
      <c r="B39" s="504" t="s">
        <v>614</v>
      </c>
      <c r="C39" s="156">
        <v>9.3000000000000007</v>
      </c>
      <c r="D39" s="4">
        <v>158</v>
      </c>
      <c r="F39" s="611" t="s">
        <v>613</v>
      </c>
      <c r="G39" s="504" t="s">
        <v>614</v>
      </c>
      <c r="H39" s="1064">
        <v>-1</v>
      </c>
      <c r="I39" s="4">
        <v>166</v>
      </c>
      <c r="K39" s="611" t="s">
        <v>613</v>
      </c>
      <c r="L39" s="504" t="s">
        <v>614</v>
      </c>
      <c r="M39" s="47"/>
      <c r="N39" s="156">
        <v>9.3000000000000007</v>
      </c>
      <c r="O39" s="136">
        <v>8.3000000000000007</v>
      </c>
      <c r="P39" s="1064">
        <v>-1</v>
      </c>
      <c r="Q39" s="1061">
        <v>3</v>
      </c>
      <c r="R39" s="1062">
        <v>-3</v>
      </c>
      <c r="S39" s="47">
        <v>160</v>
      </c>
      <c r="U39" s="611" t="s">
        <v>613</v>
      </c>
      <c r="V39" s="504" t="s">
        <v>614</v>
      </c>
      <c r="W39" s="47">
        <v>5</v>
      </c>
      <c r="X39" s="47">
        <v>12</v>
      </c>
      <c r="Y39" s="229">
        <v>0.41666666666666669</v>
      </c>
      <c r="Z39" s="47">
        <v>1</v>
      </c>
      <c r="AA39" s="47">
        <v>7</v>
      </c>
      <c r="AB39" s="1052">
        <v>0.125</v>
      </c>
      <c r="AC39" s="44">
        <f>+AC38+1</f>
        <v>86</v>
      </c>
      <c r="AE39" s="611" t="s">
        <v>613</v>
      </c>
      <c r="AF39" s="504" t="s">
        <v>614</v>
      </c>
      <c r="AG39" s="1062">
        <v>-3</v>
      </c>
      <c r="AH39" s="47">
        <v>5</v>
      </c>
      <c r="AI39" s="47">
        <v>12</v>
      </c>
      <c r="AJ39" s="229">
        <v>0.41666666666666669</v>
      </c>
      <c r="AK39" s="4">
        <v>126</v>
      </c>
      <c r="AM39" s="611" t="s">
        <v>613</v>
      </c>
      <c r="AN39" s="504" t="s">
        <v>614</v>
      </c>
      <c r="AO39" s="1062">
        <v>-3</v>
      </c>
      <c r="AP39" s="47">
        <v>17</v>
      </c>
      <c r="AQ39" s="47">
        <v>1</v>
      </c>
      <c r="AR39" s="47">
        <v>-11</v>
      </c>
      <c r="AS39" s="47">
        <v>-10</v>
      </c>
      <c r="AT39" s="229">
        <v>9.0909090909090912E-2</v>
      </c>
      <c r="AU39" s="4">
        <v>121</v>
      </c>
      <c r="AW39" s="611" t="s">
        <v>613</v>
      </c>
      <c r="AX39" s="504" t="s">
        <v>614</v>
      </c>
      <c r="AY39" s="249">
        <v>158</v>
      </c>
      <c r="AZ39" s="4">
        <v>166</v>
      </c>
      <c r="BA39" s="953">
        <v>160</v>
      </c>
      <c r="BB39" s="954">
        <v>108</v>
      </c>
      <c r="BC39" s="955">
        <v>126</v>
      </c>
      <c r="BD39" s="956">
        <v>17</v>
      </c>
      <c r="BE39" s="957">
        <v>121</v>
      </c>
      <c r="BF39" s="183">
        <v>139.83333333333334</v>
      </c>
      <c r="BG39" s="586">
        <v>155</v>
      </c>
    </row>
    <row r="40" spans="1:59" x14ac:dyDescent="0.25">
      <c r="A40" s="7" t="s">
        <v>620</v>
      </c>
      <c r="B40" s="13" t="s">
        <v>619</v>
      </c>
      <c r="C40" s="416">
        <v>5.7111000000000001</v>
      </c>
      <c r="D40" s="45">
        <v>27</v>
      </c>
      <c r="F40" s="7" t="s">
        <v>620</v>
      </c>
      <c r="G40" s="13" t="s">
        <v>619</v>
      </c>
      <c r="H40" s="1070">
        <v>0.37220000000000031</v>
      </c>
      <c r="I40" s="45">
        <v>50</v>
      </c>
      <c r="K40" s="7" t="s">
        <v>620</v>
      </c>
      <c r="L40" s="13" t="s">
        <v>619</v>
      </c>
      <c r="M40" s="45">
        <v>1</v>
      </c>
      <c r="N40" s="416">
        <v>5.7111000000000001</v>
      </c>
      <c r="O40" s="1077">
        <v>6.0833000000000004</v>
      </c>
      <c r="P40" s="1070">
        <f>+O40-N40</f>
        <v>0.37220000000000031</v>
      </c>
      <c r="Q40" s="1071">
        <v>5</v>
      </c>
      <c r="R40" s="1072">
        <f>+P40*Q40</f>
        <v>1.8610000000000015</v>
      </c>
      <c r="S40" s="45">
        <v>40</v>
      </c>
      <c r="U40" s="7" t="s">
        <v>620</v>
      </c>
      <c r="V40" s="13" t="s">
        <v>619</v>
      </c>
      <c r="W40" s="45">
        <v>32</v>
      </c>
      <c r="X40" s="45">
        <v>17</v>
      </c>
      <c r="Y40" s="959">
        <v>1.8823529411764706</v>
      </c>
      <c r="Z40" s="45">
        <v>14</v>
      </c>
      <c r="AA40" s="45">
        <v>8</v>
      </c>
      <c r="AB40" s="1074">
        <v>0.63636363636363635</v>
      </c>
      <c r="AC40" s="45">
        <v>23</v>
      </c>
      <c r="AE40" s="7" t="s">
        <v>620</v>
      </c>
      <c r="AF40" s="13" t="s">
        <v>619</v>
      </c>
      <c r="AG40" s="1072">
        <v>1.8610000000000015</v>
      </c>
      <c r="AH40" s="45">
        <v>32</v>
      </c>
      <c r="AI40" s="45">
        <v>17</v>
      </c>
      <c r="AJ40" s="959">
        <v>1.8823529411764706</v>
      </c>
      <c r="AK40" s="45">
        <v>37</v>
      </c>
      <c r="AM40" s="7" t="s">
        <v>620</v>
      </c>
      <c r="AN40" s="13" t="s">
        <v>619</v>
      </c>
      <c r="AO40" s="1072">
        <v>1.8610000000000015</v>
      </c>
      <c r="AP40" s="45">
        <v>49</v>
      </c>
      <c r="AQ40" s="45">
        <v>14</v>
      </c>
      <c r="AR40" s="45">
        <v>-14</v>
      </c>
      <c r="AS40" s="45">
        <v>0</v>
      </c>
      <c r="AT40" s="959">
        <v>1</v>
      </c>
      <c r="AU40" s="45">
        <v>57</v>
      </c>
      <c r="AW40" s="7" t="s">
        <v>620</v>
      </c>
      <c r="AX40" s="13" t="s">
        <v>619</v>
      </c>
      <c r="AY40" s="45">
        <v>27</v>
      </c>
      <c r="AZ40" s="45">
        <v>50</v>
      </c>
      <c r="BA40" s="45">
        <v>40</v>
      </c>
      <c r="BB40" s="45">
        <v>23</v>
      </c>
      <c r="BC40" s="45">
        <v>37</v>
      </c>
      <c r="BD40" s="45">
        <v>49</v>
      </c>
      <c r="BE40" s="45">
        <v>57</v>
      </c>
      <c r="BF40" s="959">
        <v>39</v>
      </c>
      <c r="BG40" s="960">
        <v>30</v>
      </c>
    </row>
    <row r="41" spans="1:59" x14ac:dyDescent="0.25">
      <c r="A41" s="30" t="s">
        <v>615</v>
      </c>
      <c r="B41" s="13" t="s">
        <v>616</v>
      </c>
      <c r="C41" s="136">
        <v>6.9856999999999996</v>
      </c>
      <c r="D41" s="4">
        <v>81</v>
      </c>
      <c r="F41" s="30" t="s">
        <v>615</v>
      </c>
      <c r="G41" s="13" t="s">
        <v>616</v>
      </c>
      <c r="H41" s="1064">
        <v>0.45870000000000033</v>
      </c>
      <c r="I41" s="4">
        <v>48</v>
      </c>
      <c r="K41" s="30" t="s">
        <v>615</v>
      </c>
      <c r="L41" s="13" t="s">
        <v>616</v>
      </c>
      <c r="M41" s="47"/>
      <c r="N41" s="136">
        <v>6.9856999999999996</v>
      </c>
      <c r="O41" s="136">
        <v>7.4443999999999999</v>
      </c>
      <c r="P41" s="1064">
        <v>0.45870000000000033</v>
      </c>
      <c r="Q41" s="1061">
        <v>4</v>
      </c>
      <c r="R41" s="1062">
        <v>1.8348000000000013</v>
      </c>
      <c r="S41" s="47">
        <v>42</v>
      </c>
      <c r="U41" s="30" t="s">
        <v>615</v>
      </c>
      <c r="V41" s="13" t="s">
        <v>616</v>
      </c>
      <c r="W41" s="47">
        <v>1</v>
      </c>
      <c r="X41" s="47">
        <v>16</v>
      </c>
      <c r="Y41" s="229">
        <v>6.25E-2</v>
      </c>
      <c r="Z41" s="47">
        <v>0</v>
      </c>
      <c r="AA41" s="47">
        <v>5</v>
      </c>
      <c r="AB41" s="1052">
        <v>0</v>
      </c>
      <c r="AC41" s="44">
        <v>112</v>
      </c>
      <c r="AE41" s="30" t="s">
        <v>615</v>
      </c>
      <c r="AF41" s="13" t="s">
        <v>616</v>
      </c>
      <c r="AG41" s="1062">
        <v>1.8348000000000013</v>
      </c>
      <c r="AH41" s="47">
        <v>1</v>
      </c>
      <c r="AI41" s="47">
        <v>16</v>
      </c>
      <c r="AJ41" s="229">
        <v>6.25E-2</v>
      </c>
      <c r="AK41" s="4">
        <v>156</v>
      </c>
      <c r="AM41" s="30" t="s">
        <v>615</v>
      </c>
      <c r="AN41" s="13" t="s">
        <v>616</v>
      </c>
      <c r="AO41" s="1062">
        <v>1.8348000000000013</v>
      </c>
      <c r="AP41" s="47">
        <v>16</v>
      </c>
      <c r="AQ41" s="47">
        <v>2</v>
      </c>
      <c r="AR41" s="47">
        <v>-5</v>
      </c>
      <c r="AS41" s="47">
        <v>-3</v>
      </c>
      <c r="AT41" s="229">
        <v>0.4</v>
      </c>
      <c r="AU41" s="4">
        <v>103</v>
      </c>
      <c r="AW41" s="30" t="s">
        <v>615</v>
      </c>
      <c r="AX41" s="13" t="s">
        <v>616</v>
      </c>
      <c r="AY41" s="249">
        <v>81</v>
      </c>
      <c r="AZ41" s="4">
        <v>48</v>
      </c>
      <c r="BA41" s="953">
        <v>42</v>
      </c>
      <c r="BB41" s="954">
        <v>112</v>
      </c>
      <c r="BC41" s="955">
        <v>156</v>
      </c>
      <c r="BD41" s="956">
        <v>16</v>
      </c>
      <c r="BE41" s="957">
        <v>103</v>
      </c>
      <c r="BF41" s="183">
        <v>111</v>
      </c>
      <c r="BG41" s="586">
        <v>121</v>
      </c>
    </row>
    <row r="42" spans="1:59" x14ac:dyDescent="0.25">
      <c r="A42" s="496" t="s">
        <v>622</v>
      </c>
      <c r="B42" s="6" t="s">
        <v>626</v>
      </c>
      <c r="C42" s="156">
        <v>7.128571428571429</v>
      </c>
      <c r="D42" s="4">
        <v>87</v>
      </c>
      <c r="F42" s="496" t="s">
        <v>622</v>
      </c>
      <c r="G42" s="6" t="s">
        <v>626</v>
      </c>
      <c r="H42" s="1064">
        <v>0.57142857142857117</v>
      </c>
      <c r="I42" s="4">
        <v>35</v>
      </c>
      <c r="K42" s="496" t="s">
        <v>622</v>
      </c>
      <c r="L42" s="6" t="s">
        <v>626</v>
      </c>
      <c r="M42" s="47"/>
      <c r="N42" s="156">
        <v>7.128571428571429</v>
      </c>
      <c r="O42" s="136">
        <v>7.7</v>
      </c>
      <c r="P42" s="1064">
        <v>0.57142857142857117</v>
      </c>
      <c r="Q42" s="1061">
        <v>3</v>
      </c>
      <c r="R42" s="1062">
        <v>1.7142857142857135</v>
      </c>
      <c r="S42" s="47">
        <v>47</v>
      </c>
      <c r="U42" s="496" t="s">
        <v>622</v>
      </c>
      <c r="V42" s="6" t="s">
        <v>626</v>
      </c>
      <c r="W42" s="47">
        <v>7</v>
      </c>
      <c r="X42" s="47">
        <v>9</v>
      </c>
      <c r="Y42" s="229">
        <v>0.77777777777777779</v>
      </c>
      <c r="Z42" s="47">
        <v>2</v>
      </c>
      <c r="AA42" s="47">
        <v>2</v>
      </c>
      <c r="AB42" s="1052">
        <v>0.5</v>
      </c>
      <c r="AC42" s="44">
        <v>47</v>
      </c>
      <c r="AE42" s="496" t="s">
        <v>622</v>
      </c>
      <c r="AF42" s="6" t="s">
        <v>626</v>
      </c>
      <c r="AG42" s="1062">
        <v>1.7142857142857135</v>
      </c>
      <c r="AH42" s="47">
        <v>7</v>
      </c>
      <c r="AI42" s="47">
        <v>9</v>
      </c>
      <c r="AJ42" s="229">
        <v>0.77777777777777779</v>
      </c>
      <c r="AK42" s="4">
        <v>94</v>
      </c>
      <c r="AM42" s="496" t="s">
        <v>622</v>
      </c>
      <c r="AN42" s="6" t="s">
        <v>626</v>
      </c>
      <c r="AO42" s="1062">
        <v>1.7142857142857135</v>
      </c>
      <c r="AP42" s="47">
        <v>16</v>
      </c>
      <c r="AQ42" s="47">
        <v>10</v>
      </c>
      <c r="AR42" s="47">
        <v>-2</v>
      </c>
      <c r="AS42" s="47">
        <v>8</v>
      </c>
      <c r="AT42" s="229">
        <v>5</v>
      </c>
      <c r="AU42" s="4">
        <v>8</v>
      </c>
      <c r="AW42" s="496" t="s">
        <v>622</v>
      </c>
      <c r="AX42" s="6" t="s">
        <v>626</v>
      </c>
      <c r="AY42" s="249">
        <v>87</v>
      </c>
      <c r="AZ42" s="4">
        <v>35</v>
      </c>
      <c r="BA42" s="953">
        <v>47</v>
      </c>
      <c r="BB42" s="954">
        <v>47</v>
      </c>
      <c r="BC42" s="955">
        <v>94</v>
      </c>
      <c r="BD42" s="956">
        <v>16</v>
      </c>
      <c r="BE42" s="957">
        <v>8</v>
      </c>
      <c r="BF42" s="183">
        <v>62.333333333333336</v>
      </c>
      <c r="BG42" s="586">
        <v>58</v>
      </c>
    </row>
    <row r="43" spans="1:59" x14ac:dyDescent="0.25">
      <c r="A43" s="22" t="s">
        <v>622</v>
      </c>
      <c r="B43" s="504" t="s">
        <v>623</v>
      </c>
      <c r="C43" s="156">
        <v>7.95</v>
      </c>
      <c r="D43" s="4">
        <v>116</v>
      </c>
      <c r="F43" s="22" t="s">
        <v>622</v>
      </c>
      <c r="G43" s="504" t="s">
        <v>623</v>
      </c>
      <c r="H43" s="1064">
        <v>-0.20000000000000018</v>
      </c>
      <c r="I43" s="4">
        <v>121</v>
      </c>
      <c r="K43" s="22" t="s">
        <v>622</v>
      </c>
      <c r="L43" s="504" t="s">
        <v>623</v>
      </c>
      <c r="M43" s="47"/>
      <c r="N43" s="156">
        <v>7.95</v>
      </c>
      <c r="O43" s="136">
        <v>7.75</v>
      </c>
      <c r="P43" s="1064">
        <v>-0.20000000000000018</v>
      </c>
      <c r="Q43" s="1061">
        <v>3</v>
      </c>
      <c r="R43" s="1062">
        <v>-0.60000000000000053</v>
      </c>
      <c r="S43" s="47">
        <v>128</v>
      </c>
      <c r="U43" s="22" t="s">
        <v>622</v>
      </c>
      <c r="V43" s="504" t="s">
        <v>623</v>
      </c>
      <c r="W43" s="47">
        <v>4</v>
      </c>
      <c r="X43" s="47">
        <v>9</v>
      </c>
      <c r="Y43" s="229">
        <v>0.44444444444444442</v>
      </c>
      <c r="Z43" s="47">
        <v>2</v>
      </c>
      <c r="AA43" s="47">
        <v>7</v>
      </c>
      <c r="AB43" s="1052">
        <v>0.22222222222222221</v>
      </c>
      <c r="AC43" s="44">
        <v>104</v>
      </c>
      <c r="AE43" s="22" t="s">
        <v>622</v>
      </c>
      <c r="AF43" s="504" t="s">
        <v>623</v>
      </c>
      <c r="AG43" s="1062">
        <v>-0.60000000000000053</v>
      </c>
      <c r="AH43" s="47">
        <v>4</v>
      </c>
      <c r="AI43" s="47">
        <v>9</v>
      </c>
      <c r="AJ43" s="229">
        <v>0.44444444444444442</v>
      </c>
      <c r="AK43" s="4">
        <v>122</v>
      </c>
      <c r="AM43" s="22" t="s">
        <v>622</v>
      </c>
      <c r="AN43" s="504" t="s">
        <v>623</v>
      </c>
      <c r="AO43" s="1062">
        <v>-0.60000000000000053</v>
      </c>
      <c r="AP43" s="47">
        <v>13</v>
      </c>
      <c r="AQ43" s="47">
        <v>2</v>
      </c>
      <c r="AR43" s="47">
        <v>-9</v>
      </c>
      <c r="AS43" s="47">
        <v>-7</v>
      </c>
      <c r="AT43" s="229">
        <v>0.22222222222222221</v>
      </c>
      <c r="AU43" s="4">
        <v>116</v>
      </c>
      <c r="AW43" s="22" t="s">
        <v>622</v>
      </c>
      <c r="AX43" s="504" t="s">
        <v>623</v>
      </c>
      <c r="AY43" s="249">
        <v>116</v>
      </c>
      <c r="AZ43" s="4">
        <v>121</v>
      </c>
      <c r="BA43" s="953">
        <v>128</v>
      </c>
      <c r="BB43" s="954">
        <v>104</v>
      </c>
      <c r="BC43" s="955">
        <v>122</v>
      </c>
      <c r="BD43" s="956">
        <v>13</v>
      </c>
      <c r="BE43" s="957">
        <v>116</v>
      </c>
      <c r="BF43" s="183">
        <v>144.33333333333334</v>
      </c>
      <c r="BG43" s="586">
        <v>161</v>
      </c>
    </row>
    <row r="44" spans="1:59" x14ac:dyDescent="0.25">
      <c r="A44" s="19" t="s">
        <v>627</v>
      </c>
      <c r="B44" s="13" t="s">
        <v>628</v>
      </c>
      <c r="C44" s="156">
        <v>7.333333333333333</v>
      </c>
      <c r="D44" s="4">
        <v>91</v>
      </c>
      <c r="F44" s="19" t="s">
        <v>627</v>
      </c>
      <c r="G44" s="13" t="s">
        <v>628</v>
      </c>
      <c r="H44" s="1064">
        <v>-0.55563333333333276</v>
      </c>
      <c r="I44" s="4">
        <v>149</v>
      </c>
      <c r="K44" s="19" t="s">
        <v>627</v>
      </c>
      <c r="L44" s="13" t="s">
        <v>628</v>
      </c>
      <c r="M44" s="47"/>
      <c r="N44" s="156">
        <v>7.333333333333333</v>
      </c>
      <c r="O44" s="136">
        <v>6.7777000000000003</v>
      </c>
      <c r="P44" s="1064">
        <v>-0.55563333333333276</v>
      </c>
      <c r="Q44" s="1061">
        <v>4</v>
      </c>
      <c r="R44" s="1062">
        <v>-2.222533333333331</v>
      </c>
      <c r="S44" s="47">
        <v>147</v>
      </c>
      <c r="U44" s="19" t="s">
        <v>627</v>
      </c>
      <c r="V44" s="13" t="s">
        <v>628</v>
      </c>
      <c r="W44" s="47">
        <v>18</v>
      </c>
      <c r="X44" s="47">
        <v>6</v>
      </c>
      <c r="Y44" s="229">
        <v>3</v>
      </c>
      <c r="Z44" s="47">
        <v>3</v>
      </c>
      <c r="AA44" s="47">
        <v>5</v>
      </c>
      <c r="AB44" s="1052">
        <v>0.375</v>
      </c>
      <c r="AC44" s="44">
        <v>78</v>
      </c>
      <c r="AE44" s="19" t="s">
        <v>627</v>
      </c>
      <c r="AF44" s="13" t="s">
        <v>628</v>
      </c>
      <c r="AG44" s="1062">
        <v>-2.222533333333331</v>
      </c>
      <c r="AH44" s="47">
        <v>18</v>
      </c>
      <c r="AI44" s="47">
        <v>6</v>
      </c>
      <c r="AJ44" s="229">
        <v>3</v>
      </c>
      <c r="AK44" s="4">
        <v>20</v>
      </c>
      <c r="AM44" s="19" t="s">
        <v>627</v>
      </c>
      <c r="AN44" s="13" t="s">
        <v>628</v>
      </c>
      <c r="AO44" s="1062">
        <v>-2.222533333333331</v>
      </c>
      <c r="AP44" s="47">
        <v>24</v>
      </c>
      <c r="AQ44" s="47">
        <v>3</v>
      </c>
      <c r="AR44" s="47">
        <v>-5</v>
      </c>
      <c r="AS44" s="47">
        <v>-2</v>
      </c>
      <c r="AT44" s="229">
        <v>0.6</v>
      </c>
      <c r="AU44" s="4">
        <v>92</v>
      </c>
      <c r="AW44" s="19" t="s">
        <v>627</v>
      </c>
      <c r="AX44" s="13" t="s">
        <v>628</v>
      </c>
      <c r="AY44" s="249">
        <v>91</v>
      </c>
      <c r="AZ44" s="4">
        <v>149</v>
      </c>
      <c r="BA44" s="953">
        <v>147</v>
      </c>
      <c r="BB44" s="954">
        <v>78</v>
      </c>
      <c r="BC44" s="955">
        <v>20</v>
      </c>
      <c r="BD44" s="956">
        <v>24</v>
      </c>
      <c r="BE44" s="957">
        <v>92</v>
      </c>
      <c r="BF44" s="183">
        <v>115.16666666666667</v>
      </c>
      <c r="BG44" s="586">
        <v>123</v>
      </c>
    </row>
    <row r="45" spans="1:59" x14ac:dyDescent="0.25">
      <c r="A45" s="20" t="s">
        <v>630</v>
      </c>
      <c r="B45" s="11" t="s">
        <v>632</v>
      </c>
      <c r="C45" s="309">
        <v>6.0416999999999996</v>
      </c>
      <c r="D45" s="45">
        <v>42</v>
      </c>
      <c r="F45" s="20" t="s">
        <v>630</v>
      </c>
      <c r="G45" s="11" t="s">
        <v>632</v>
      </c>
      <c r="H45" s="1070">
        <v>-0.37509999999999977</v>
      </c>
      <c r="I45" s="45">
        <v>135</v>
      </c>
      <c r="K45" s="20" t="s">
        <v>630</v>
      </c>
      <c r="L45" s="11" t="s">
        <v>632</v>
      </c>
      <c r="M45" s="45">
        <v>1</v>
      </c>
      <c r="N45" s="309">
        <v>6.0416999999999996</v>
      </c>
      <c r="O45" s="1079">
        <v>5.6665999999999999</v>
      </c>
      <c r="P45" s="1070">
        <f>+O45-N45</f>
        <v>-0.37509999999999977</v>
      </c>
      <c r="Q45" s="1071">
        <v>5</v>
      </c>
      <c r="R45" s="1072">
        <f>+P45*Q45</f>
        <v>-1.8754999999999988</v>
      </c>
      <c r="S45" s="45">
        <v>143</v>
      </c>
      <c r="U45" s="20" t="s">
        <v>630</v>
      </c>
      <c r="V45" s="11" t="s">
        <v>632</v>
      </c>
      <c r="W45" s="1073">
        <v>49</v>
      </c>
      <c r="X45" s="1073">
        <v>40</v>
      </c>
      <c r="Y45" s="959">
        <v>1.2250000000000001</v>
      </c>
      <c r="Z45" s="45">
        <v>18</v>
      </c>
      <c r="AA45" s="45">
        <v>13</v>
      </c>
      <c r="AB45" s="1074">
        <v>0.58064516129032262</v>
      </c>
      <c r="AC45" s="45">
        <f>+AC44+1</f>
        <v>79</v>
      </c>
      <c r="AE45" s="20" t="s">
        <v>630</v>
      </c>
      <c r="AF45" s="11" t="s">
        <v>632</v>
      </c>
      <c r="AG45" s="1072">
        <v>-1.8754999999999988</v>
      </c>
      <c r="AH45" s="1073">
        <v>49</v>
      </c>
      <c r="AI45" s="1073">
        <v>40</v>
      </c>
      <c r="AJ45" s="959">
        <v>1.2250000000000001</v>
      </c>
      <c r="AK45" s="45">
        <v>67</v>
      </c>
      <c r="AM45" s="20" t="s">
        <v>630</v>
      </c>
      <c r="AN45" s="11" t="s">
        <v>632</v>
      </c>
      <c r="AO45" s="1072">
        <v>-1.8754999999999988</v>
      </c>
      <c r="AP45" s="45">
        <v>89</v>
      </c>
      <c r="AQ45" s="45">
        <v>36</v>
      </c>
      <c r="AR45" s="45">
        <v>-29</v>
      </c>
      <c r="AS45" s="45">
        <v>7</v>
      </c>
      <c r="AT45" s="959">
        <v>1.2413793103448276</v>
      </c>
      <c r="AU45" s="45">
        <v>47</v>
      </c>
      <c r="AW45" s="20" t="s">
        <v>630</v>
      </c>
      <c r="AX45" s="11" t="s">
        <v>632</v>
      </c>
      <c r="AY45" s="45">
        <v>42</v>
      </c>
      <c r="AZ45" s="45">
        <v>135</v>
      </c>
      <c r="BA45" s="45">
        <v>143</v>
      </c>
      <c r="BB45" s="45">
        <v>35</v>
      </c>
      <c r="BC45" s="45">
        <v>67</v>
      </c>
      <c r="BD45" s="45">
        <v>89</v>
      </c>
      <c r="BE45" s="45">
        <v>47</v>
      </c>
      <c r="BF45" s="959">
        <v>92.333333333333329</v>
      </c>
      <c r="BG45" s="960">
        <v>94</v>
      </c>
    </row>
    <row r="46" spans="1:59" x14ac:dyDescent="0.25">
      <c r="A46" s="16" t="s">
        <v>636</v>
      </c>
      <c r="B46" s="13" t="s">
        <v>637</v>
      </c>
      <c r="C46" s="156">
        <v>6.8151999999999999</v>
      </c>
      <c r="D46" s="4">
        <v>73</v>
      </c>
      <c r="F46" s="16" t="s">
        <v>636</v>
      </c>
      <c r="G46" s="13" t="s">
        <v>637</v>
      </c>
      <c r="H46" s="1064">
        <v>0.2959000000000005</v>
      </c>
      <c r="I46" s="4">
        <v>60</v>
      </c>
      <c r="K46" s="16" t="s">
        <v>636</v>
      </c>
      <c r="L46" s="13" t="s">
        <v>637</v>
      </c>
      <c r="M46" s="47"/>
      <c r="N46" s="156">
        <v>6.8151999999999999</v>
      </c>
      <c r="O46" s="136">
        <v>7.1111000000000004</v>
      </c>
      <c r="P46" s="1064">
        <v>0.2959000000000005</v>
      </c>
      <c r="Q46" s="1061">
        <v>4</v>
      </c>
      <c r="R46" s="1062">
        <v>1.183600000000002</v>
      </c>
      <c r="S46" s="47">
        <v>54</v>
      </c>
      <c r="U46" s="16" t="s">
        <v>636</v>
      </c>
      <c r="V46" s="13" t="s">
        <v>637</v>
      </c>
      <c r="W46" s="826">
        <v>33</v>
      </c>
      <c r="X46" s="826">
        <v>23</v>
      </c>
      <c r="Y46" s="229">
        <v>1.4347826086956521</v>
      </c>
      <c r="Z46" s="47">
        <v>11</v>
      </c>
      <c r="AA46" s="47">
        <v>6</v>
      </c>
      <c r="AB46" s="1052">
        <v>0.6470588235294118</v>
      </c>
      <c r="AC46" s="44">
        <v>22</v>
      </c>
      <c r="AE46" s="16" t="s">
        <v>636</v>
      </c>
      <c r="AF46" s="13" t="s">
        <v>637</v>
      </c>
      <c r="AG46" s="1062">
        <v>1.183600000000002</v>
      </c>
      <c r="AH46" s="826">
        <v>33</v>
      </c>
      <c r="AI46" s="826">
        <v>23</v>
      </c>
      <c r="AJ46" s="229">
        <v>1.4347826086956521</v>
      </c>
      <c r="AK46" s="4">
        <v>52</v>
      </c>
      <c r="AM46" s="16" t="s">
        <v>636</v>
      </c>
      <c r="AN46" s="13" t="s">
        <v>637</v>
      </c>
      <c r="AO46" s="1062">
        <v>1.183600000000002</v>
      </c>
      <c r="AP46" s="47">
        <v>56</v>
      </c>
      <c r="AQ46" s="47">
        <v>17</v>
      </c>
      <c r="AR46" s="47">
        <v>-17</v>
      </c>
      <c r="AS46" s="47">
        <v>0</v>
      </c>
      <c r="AT46" s="229">
        <v>1</v>
      </c>
      <c r="AU46" s="4">
        <v>57</v>
      </c>
      <c r="AW46" s="16" t="s">
        <v>636</v>
      </c>
      <c r="AX46" s="13" t="s">
        <v>637</v>
      </c>
      <c r="AY46" s="249">
        <v>73</v>
      </c>
      <c r="AZ46" s="4">
        <v>60</v>
      </c>
      <c r="BA46" s="953">
        <v>54</v>
      </c>
      <c r="BB46" s="954">
        <v>22</v>
      </c>
      <c r="BC46" s="955">
        <v>52</v>
      </c>
      <c r="BD46" s="956">
        <v>56</v>
      </c>
      <c r="BE46" s="957">
        <v>57</v>
      </c>
      <c r="BF46" s="183">
        <v>59.833333333333336</v>
      </c>
      <c r="BG46" s="586">
        <v>54</v>
      </c>
    </row>
    <row r="47" spans="1:59" x14ac:dyDescent="0.25">
      <c r="A47" s="16" t="s">
        <v>639</v>
      </c>
      <c r="B47" s="13" t="s">
        <v>640</v>
      </c>
      <c r="C47" s="659">
        <v>6.75</v>
      </c>
      <c r="D47" s="4">
        <v>70</v>
      </c>
      <c r="F47" s="16" t="s">
        <v>639</v>
      </c>
      <c r="G47" s="13" t="s">
        <v>640</v>
      </c>
      <c r="H47" s="670">
        <v>0.25</v>
      </c>
      <c r="I47" s="4">
        <v>63</v>
      </c>
      <c r="K47" s="16" t="s">
        <v>639</v>
      </c>
      <c r="L47" s="13" t="s">
        <v>640</v>
      </c>
      <c r="M47" s="47"/>
      <c r="N47" s="659">
        <v>6.75</v>
      </c>
      <c r="O47" s="1060">
        <v>7</v>
      </c>
      <c r="P47" s="670">
        <v>0.25</v>
      </c>
      <c r="Q47" s="1061">
        <v>4</v>
      </c>
      <c r="R47" s="1062">
        <v>1</v>
      </c>
      <c r="S47" s="47">
        <v>57</v>
      </c>
      <c r="U47" s="16" t="s">
        <v>639</v>
      </c>
      <c r="V47" s="13" t="s">
        <v>640</v>
      </c>
      <c r="W47" s="47">
        <v>2</v>
      </c>
      <c r="X47" s="47">
        <v>2</v>
      </c>
      <c r="Y47" s="229">
        <v>1</v>
      </c>
      <c r="Z47" s="47"/>
      <c r="AA47" s="47">
        <v>1</v>
      </c>
      <c r="AB47" s="1052">
        <v>0</v>
      </c>
      <c r="AC47" s="44">
        <v>112</v>
      </c>
      <c r="AE47" s="16" t="s">
        <v>639</v>
      </c>
      <c r="AF47" s="13" t="s">
        <v>640</v>
      </c>
      <c r="AG47" s="1062">
        <v>1</v>
      </c>
      <c r="AH47" s="47">
        <v>2</v>
      </c>
      <c r="AI47" s="47">
        <v>2</v>
      </c>
      <c r="AJ47" s="229">
        <v>1</v>
      </c>
      <c r="AK47" s="4">
        <v>76</v>
      </c>
      <c r="AM47" s="16" t="s">
        <v>639</v>
      </c>
      <c r="AN47" s="13" t="s">
        <v>640</v>
      </c>
      <c r="AO47" s="1062">
        <v>1</v>
      </c>
      <c r="AP47" s="47">
        <v>4</v>
      </c>
      <c r="AQ47" s="47">
        <v>2</v>
      </c>
      <c r="AR47" s="47">
        <v>-1</v>
      </c>
      <c r="AS47" s="47">
        <v>1</v>
      </c>
      <c r="AT47" s="229">
        <v>2</v>
      </c>
      <c r="AU47" s="4">
        <v>23</v>
      </c>
      <c r="AW47" s="16" t="s">
        <v>639</v>
      </c>
      <c r="AX47" s="13" t="s">
        <v>640</v>
      </c>
      <c r="AY47" s="249">
        <v>70</v>
      </c>
      <c r="AZ47" s="4">
        <v>63</v>
      </c>
      <c r="BA47" s="953">
        <v>57</v>
      </c>
      <c r="BB47" s="954">
        <v>112</v>
      </c>
      <c r="BC47" s="955">
        <v>76</v>
      </c>
      <c r="BD47" s="956">
        <v>4</v>
      </c>
      <c r="BE47" s="957">
        <v>23</v>
      </c>
      <c r="BF47" s="183">
        <v>79.666666666666671</v>
      </c>
      <c r="BG47" s="586">
        <v>80</v>
      </c>
    </row>
    <row r="48" spans="1:59" x14ac:dyDescent="0.25">
      <c r="A48" s="17" t="s">
        <v>431</v>
      </c>
      <c r="B48" s="13" t="s">
        <v>10</v>
      </c>
      <c r="C48" s="416">
        <v>6.125</v>
      </c>
      <c r="D48" s="45">
        <v>45</v>
      </c>
      <c r="F48" s="17" t="s">
        <v>431</v>
      </c>
      <c r="G48" s="13" t="s">
        <v>10</v>
      </c>
      <c r="H48" s="1070">
        <v>-1.125</v>
      </c>
      <c r="I48" s="45">
        <v>169</v>
      </c>
      <c r="K48" s="17" t="s">
        <v>431</v>
      </c>
      <c r="L48" s="13" t="s">
        <v>10</v>
      </c>
      <c r="M48" s="45">
        <v>1</v>
      </c>
      <c r="N48" s="416">
        <v>6.125</v>
      </c>
      <c r="O48" s="1077">
        <v>5</v>
      </c>
      <c r="P48" s="1070">
        <f>+O48-N48</f>
        <v>-1.125</v>
      </c>
      <c r="Q48" s="1071">
        <v>6</v>
      </c>
      <c r="R48" s="1072">
        <f>+P48*Q48</f>
        <v>-6.75</v>
      </c>
      <c r="S48" s="45">
        <v>173</v>
      </c>
      <c r="U48" s="17" t="s">
        <v>431</v>
      </c>
      <c r="V48" s="13" t="s">
        <v>10</v>
      </c>
      <c r="W48" s="45">
        <v>4</v>
      </c>
      <c r="X48" s="45">
        <v>5</v>
      </c>
      <c r="Y48" s="959">
        <v>0.8</v>
      </c>
      <c r="Z48" s="45"/>
      <c r="AA48" s="45">
        <v>1</v>
      </c>
      <c r="AB48" s="1074">
        <v>0</v>
      </c>
      <c r="AC48" s="45">
        <v>112</v>
      </c>
      <c r="AE48" s="17" t="s">
        <v>431</v>
      </c>
      <c r="AF48" s="13" t="s">
        <v>10</v>
      </c>
      <c r="AG48" s="1072">
        <v>-6.75</v>
      </c>
      <c r="AH48" s="45">
        <v>4</v>
      </c>
      <c r="AI48" s="45">
        <v>5</v>
      </c>
      <c r="AJ48" s="959">
        <v>0.8</v>
      </c>
      <c r="AK48" s="45">
        <v>92</v>
      </c>
      <c r="AM48" s="17" t="s">
        <v>431</v>
      </c>
      <c r="AN48" s="13" t="s">
        <v>10</v>
      </c>
      <c r="AO48" s="1072">
        <v>-6.75</v>
      </c>
      <c r="AP48" s="45">
        <v>9</v>
      </c>
      <c r="AQ48" s="45">
        <v>0</v>
      </c>
      <c r="AR48" s="45">
        <v>-12</v>
      </c>
      <c r="AS48" s="45">
        <v>-12</v>
      </c>
      <c r="AT48" s="959">
        <v>0</v>
      </c>
      <c r="AU48" s="45">
        <v>124</v>
      </c>
      <c r="AW48" s="17" t="s">
        <v>431</v>
      </c>
      <c r="AX48" s="13" t="s">
        <v>10</v>
      </c>
      <c r="AY48" s="45">
        <v>45</v>
      </c>
      <c r="AZ48" s="45">
        <v>169</v>
      </c>
      <c r="BA48" s="45">
        <v>173</v>
      </c>
      <c r="BB48" s="45">
        <v>112</v>
      </c>
      <c r="BC48" s="45">
        <v>92</v>
      </c>
      <c r="BD48" s="45">
        <v>9</v>
      </c>
      <c r="BE48" s="45">
        <v>124</v>
      </c>
      <c r="BF48" s="959">
        <v>143.33333333333334</v>
      </c>
      <c r="BG48" s="960">
        <v>158</v>
      </c>
    </row>
    <row r="49" spans="1:59" x14ac:dyDescent="0.25">
      <c r="A49" s="19" t="s">
        <v>431</v>
      </c>
      <c r="B49" s="13" t="s">
        <v>11</v>
      </c>
      <c r="C49" s="156">
        <v>8.5</v>
      </c>
      <c r="D49" s="4">
        <v>139</v>
      </c>
      <c r="F49" s="19" t="s">
        <v>431</v>
      </c>
      <c r="G49" s="13" t="s">
        <v>11</v>
      </c>
      <c r="H49" s="1064">
        <v>0.5</v>
      </c>
      <c r="I49" s="4">
        <v>41</v>
      </c>
      <c r="K49" s="19" t="s">
        <v>431</v>
      </c>
      <c r="L49" s="13" t="s">
        <v>11</v>
      </c>
      <c r="M49" s="47"/>
      <c r="N49" s="156">
        <v>8.5</v>
      </c>
      <c r="O49" s="136">
        <v>9</v>
      </c>
      <c r="P49" s="1064">
        <v>0.5</v>
      </c>
      <c r="Q49" s="1061">
        <v>2</v>
      </c>
      <c r="R49" s="1062">
        <v>1</v>
      </c>
      <c r="S49" s="47">
        <v>58</v>
      </c>
      <c r="U49" s="19" t="s">
        <v>431</v>
      </c>
      <c r="V49" s="13" t="s">
        <v>11</v>
      </c>
      <c r="W49" s="47">
        <v>3</v>
      </c>
      <c r="X49" s="47">
        <v>8</v>
      </c>
      <c r="Y49" s="229">
        <v>0.375</v>
      </c>
      <c r="Z49" s="47">
        <v>3</v>
      </c>
      <c r="AA49" s="47">
        <v>2</v>
      </c>
      <c r="AB49" s="1052">
        <v>0.6</v>
      </c>
      <c r="AC49" s="44">
        <v>28</v>
      </c>
      <c r="AE49" s="19" t="s">
        <v>431</v>
      </c>
      <c r="AF49" s="13" t="s">
        <v>11</v>
      </c>
      <c r="AG49" s="1062">
        <v>1</v>
      </c>
      <c r="AH49" s="47">
        <v>3</v>
      </c>
      <c r="AI49" s="47">
        <v>8</v>
      </c>
      <c r="AJ49" s="229">
        <v>0.375</v>
      </c>
      <c r="AK49" s="4">
        <v>129</v>
      </c>
      <c r="AM49" s="19" t="s">
        <v>431</v>
      </c>
      <c r="AN49" s="13" t="s">
        <v>11</v>
      </c>
      <c r="AO49" s="1062">
        <v>1</v>
      </c>
      <c r="AP49" s="47">
        <v>11</v>
      </c>
      <c r="AQ49" s="47">
        <v>3</v>
      </c>
      <c r="AR49" s="47">
        <v>-2</v>
      </c>
      <c r="AS49" s="47">
        <v>1</v>
      </c>
      <c r="AT49" s="229">
        <v>1.5</v>
      </c>
      <c r="AU49" s="4">
        <v>33</v>
      </c>
      <c r="AW49" s="19" t="s">
        <v>431</v>
      </c>
      <c r="AX49" s="13" t="s">
        <v>11</v>
      </c>
      <c r="AY49" s="249">
        <v>139</v>
      </c>
      <c r="AZ49" s="4">
        <v>41</v>
      </c>
      <c r="BA49" s="953">
        <v>58</v>
      </c>
      <c r="BB49" s="954">
        <v>28</v>
      </c>
      <c r="BC49" s="955">
        <v>129</v>
      </c>
      <c r="BD49" s="956">
        <v>11</v>
      </c>
      <c r="BE49" s="957">
        <v>33</v>
      </c>
      <c r="BF49" s="183">
        <v>86</v>
      </c>
      <c r="BG49" s="586">
        <v>89</v>
      </c>
    </row>
    <row r="50" spans="1:59" x14ac:dyDescent="0.25">
      <c r="A50" s="7" t="s">
        <v>641</v>
      </c>
      <c r="B50" s="13" t="s">
        <v>645</v>
      </c>
      <c r="C50" s="156">
        <v>8.2797619047619033</v>
      </c>
      <c r="D50" s="4">
        <v>133</v>
      </c>
      <c r="F50" s="7" t="s">
        <v>641</v>
      </c>
      <c r="G50" s="13" t="s">
        <v>645</v>
      </c>
      <c r="H50" s="1064">
        <v>1.0952380952380967</v>
      </c>
      <c r="I50" s="4">
        <v>17</v>
      </c>
      <c r="K50" s="7" t="s">
        <v>641</v>
      </c>
      <c r="L50" s="13" t="s">
        <v>645</v>
      </c>
      <c r="M50" s="47"/>
      <c r="N50" s="156">
        <v>8.2797619047619033</v>
      </c>
      <c r="O50" s="136">
        <v>9.375</v>
      </c>
      <c r="P50" s="1064">
        <v>1.0952380952380967</v>
      </c>
      <c r="Q50" s="1061">
        <v>2</v>
      </c>
      <c r="R50" s="1062">
        <v>2.1904761904761934</v>
      </c>
      <c r="S50" s="47">
        <v>37</v>
      </c>
      <c r="U50" s="7" t="s">
        <v>641</v>
      </c>
      <c r="V50" s="13" t="s">
        <v>645</v>
      </c>
      <c r="W50" s="47">
        <v>12</v>
      </c>
      <c r="X50" s="47">
        <v>21</v>
      </c>
      <c r="Y50" s="229">
        <v>0.5714285714285714</v>
      </c>
      <c r="Z50" s="47">
        <v>5</v>
      </c>
      <c r="AA50" s="47">
        <v>9</v>
      </c>
      <c r="AB50" s="1052">
        <v>0.35714285714285715</v>
      </c>
      <c r="AC50" s="44">
        <v>83</v>
      </c>
      <c r="AE50" s="7" t="s">
        <v>641</v>
      </c>
      <c r="AF50" s="13" t="s">
        <v>645</v>
      </c>
      <c r="AG50" s="1062">
        <v>2.1904761904761934</v>
      </c>
      <c r="AH50" s="47">
        <v>12</v>
      </c>
      <c r="AI50" s="47">
        <v>21</v>
      </c>
      <c r="AJ50" s="229">
        <v>0.5714285714285714</v>
      </c>
      <c r="AK50" s="4">
        <v>113</v>
      </c>
      <c r="AM50" s="7" t="s">
        <v>641</v>
      </c>
      <c r="AN50" s="13" t="s">
        <v>645</v>
      </c>
      <c r="AO50" s="1062">
        <v>2.1904761904761934</v>
      </c>
      <c r="AP50" s="47">
        <v>33</v>
      </c>
      <c r="AQ50" s="47">
        <v>17</v>
      </c>
      <c r="AR50" s="47">
        <v>-9</v>
      </c>
      <c r="AS50" s="47">
        <v>8</v>
      </c>
      <c r="AT50" s="229">
        <v>1.8888888888888888</v>
      </c>
      <c r="AU50" s="4">
        <v>28</v>
      </c>
      <c r="AW50" s="7" t="s">
        <v>641</v>
      </c>
      <c r="AX50" s="13" t="s">
        <v>645</v>
      </c>
      <c r="AY50" s="249">
        <v>133</v>
      </c>
      <c r="AZ50" s="4">
        <v>17</v>
      </c>
      <c r="BA50" s="953">
        <v>37</v>
      </c>
      <c r="BB50" s="954">
        <v>83</v>
      </c>
      <c r="BC50" s="955">
        <v>113</v>
      </c>
      <c r="BD50" s="956">
        <v>33</v>
      </c>
      <c r="BE50" s="957">
        <v>28</v>
      </c>
      <c r="BF50" s="183">
        <v>85.333333333333329</v>
      </c>
      <c r="BG50" s="586">
        <v>88</v>
      </c>
    </row>
    <row r="51" spans="1:59" x14ac:dyDescent="0.25">
      <c r="A51" s="7" t="s">
        <v>641</v>
      </c>
      <c r="B51" s="13" t="s">
        <v>642</v>
      </c>
      <c r="C51" s="156">
        <v>5.7750000000000004</v>
      </c>
      <c r="D51" s="4">
        <v>29</v>
      </c>
      <c r="F51" s="7" t="s">
        <v>641</v>
      </c>
      <c r="G51" s="13" t="s">
        <v>642</v>
      </c>
      <c r="H51" s="1064">
        <v>0.59999999999999964</v>
      </c>
      <c r="I51" s="4">
        <v>32</v>
      </c>
      <c r="K51" s="7" t="s">
        <v>641</v>
      </c>
      <c r="L51" s="13" t="s">
        <v>642</v>
      </c>
      <c r="M51" s="47"/>
      <c r="N51" s="156">
        <v>5.7750000000000004</v>
      </c>
      <c r="O51" s="136">
        <v>6.375</v>
      </c>
      <c r="P51" s="1064">
        <v>0.59999999999999964</v>
      </c>
      <c r="Q51" s="1061">
        <v>5</v>
      </c>
      <c r="R51" s="1062">
        <v>2.9999999999999982</v>
      </c>
      <c r="S51" s="47">
        <v>22</v>
      </c>
      <c r="U51" s="7" t="s">
        <v>641</v>
      </c>
      <c r="V51" s="13" t="s">
        <v>642</v>
      </c>
      <c r="W51" s="47">
        <v>7</v>
      </c>
      <c r="X51" s="47">
        <v>12</v>
      </c>
      <c r="Y51" s="229">
        <v>0.58333333333333337</v>
      </c>
      <c r="Z51" s="47">
        <v>3</v>
      </c>
      <c r="AA51" s="47">
        <v>5</v>
      </c>
      <c r="AB51" s="1052">
        <v>0.375</v>
      </c>
      <c r="AC51" s="44">
        <v>78</v>
      </c>
      <c r="AE51" s="7" t="s">
        <v>641</v>
      </c>
      <c r="AF51" s="13" t="s">
        <v>642</v>
      </c>
      <c r="AG51" s="1062">
        <v>2.9999999999999982</v>
      </c>
      <c r="AH51" s="47">
        <v>7</v>
      </c>
      <c r="AI51" s="47">
        <v>12</v>
      </c>
      <c r="AJ51" s="229">
        <v>0.58333333333333337</v>
      </c>
      <c r="AK51" s="4">
        <v>111</v>
      </c>
      <c r="AM51" s="7" t="s">
        <v>641</v>
      </c>
      <c r="AN51" s="13" t="s">
        <v>642</v>
      </c>
      <c r="AO51" s="1062">
        <v>2.9999999999999982</v>
      </c>
      <c r="AP51" s="47">
        <v>19</v>
      </c>
      <c r="AQ51" s="47">
        <v>11</v>
      </c>
      <c r="AR51" s="47">
        <v>-7</v>
      </c>
      <c r="AS51" s="47">
        <v>4</v>
      </c>
      <c r="AT51" s="229">
        <v>1.5714285714285714</v>
      </c>
      <c r="AU51" s="4">
        <v>30</v>
      </c>
      <c r="AW51" s="7" t="s">
        <v>641</v>
      </c>
      <c r="AX51" s="13" t="s">
        <v>642</v>
      </c>
      <c r="AY51" s="249">
        <v>29</v>
      </c>
      <c r="AZ51" s="4">
        <v>32</v>
      </c>
      <c r="BA51" s="953">
        <v>22</v>
      </c>
      <c r="BB51" s="954">
        <v>78</v>
      </c>
      <c r="BC51" s="955">
        <v>111</v>
      </c>
      <c r="BD51" s="956">
        <v>19</v>
      </c>
      <c r="BE51" s="957">
        <v>30</v>
      </c>
      <c r="BF51" s="183">
        <v>59</v>
      </c>
      <c r="BG51" s="586">
        <v>53</v>
      </c>
    </row>
    <row r="52" spans="1:59" x14ac:dyDescent="0.25">
      <c r="A52" s="7" t="s">
        <v>650</v>
      </c>
      <c r="B52" s="11" t="s">
        <v>651</v>
      </c>
      <c r="C52" s="667">
        <v>6.1429</v>
      </c>
      <c r="D52" s="45">
        <v>47</v>
      </c>
      <c r="F52" s="7" t="s">
        <v>650</v>
      </c>
      <c r="G52" s="11" t="s">
        <v>651</v>
      </c>
      <c r="H52" s="1083">
        <v>-0.14290000000000003</v>
      </c>
      <c r="I52" s="45">
        <v>119</v>
      </c>
      <c r="K52" s="7" t="s">
        <v>650</v>
      </c>
      <c r="L52" s="11" t="s">
        <v>651</v>
      </c>
      <c r="M52" s="45">
        <v>1</v>
      </c>
      <c r="N52" s="667">
        <v>6.1429</v>
      </c>
      <c r="O52" s="1082">
        <v>6</v>
      </c>
      <c r="P52" s="1083">
        <f>+O52-N52</f>
        <v>-0.14290000000000003</v>
      </c>
      <c r="Q52" s="1071">
        <v>5</v>
      </c>
      <c r="R52" s="1072">
        <f>+P52*Q52</f>
        <v>-0.71450000000000014</v>
      </c>
      <c r="S52" s="45">
        <v>131</v>
      </c>
      <c r="U52" s="7" t="s">
        <v>650</v>
      </c>
      <c r="V52" s="11" t="s">
        <v>651</v>
      </c>
      <c r="W52" s="45">
        <v>4</v>
      </c>
      <c r="X52" s="45">
        <v>3</v>
      </c>
      <c r="Y52" s="959">
        <v>1.3333333333333333</v>
      </c>
      <c r="Z52" s="45">
        <v>2</v>
      </c>
      <c r="AA52" s="45">
        <v>3</v>
      </c>
      <c r="AB52" s="1074">
        <v>0.4</v>
      </c>
      <c r="AC52" s="45">
        <v>77</v>
      </c>
      <c r="AE52" s="7" t="s">
        <v>650</v>
      </c>
      <c r="AF52" s="11" t="s">
        <v>651</v>
      </c>
      <c r="AG52" s="1072">
        <v>-0.71450000000000014</v>
      </c>
      <c r="AH52" s="45">
        <v>4</v>
      </c>
      <c r="AI52" s="45">
        <v>3</v>
      </c>
      <c r="AJ52" s="959">
        <v>1.3333333333333333</v>
      </c>
      <c r="AK52" s="45">
        <v>58</v>
      </c>
      <c r="AM52" s="7" t="s">
        <v>650</v>
      </c>
      <c r="AN52" s="11" t="s">
        <v>651</v>
      </c>
      <c r="AO52" s="1072">
        <v>-0.71450000000000014</v>
      </c>
      <c r="AP52" s="45">
        <v>7</v>
      </c>
      <c r="AQ52" s="45">
        <v>2</v>
      </c>
      <c r="AR52" s="45">
        <v>-3</v>
      </c>
      <c r="AS52" s="45">
        <v>-1</v>
      </c>
      <c r="AT52" s="959">
        <v>0.66666666666666663</v>
      </c>
      <c r="AU52" s="45">
        <v>88</v>
      </c>
      <c r="AW52" s="7" t="s">
        <v>650</v>
      </c>
      <c r="AX52" s="11" t="s">
        <v>651</v>
      </c>
      <c r="AY52" s="45">
        <v>47</v>
      </c>
      <c r="AZ52" s="45">
        <v>119</v>
      </c>
      <c r="BA52" s="45">
        <v>131</v>
      </c>
      <c r="BB52" s="45">
        <v>77</v>
      </c>
      <c r="BC52" s="45">
        <v>58</v>
      </c>
      <c r="BD52" s="45">
        <v>7</v>
      </c>
      <c r="BE52" s="45">
        <v>88</v>
      </c>
      <c r="BF52" s="959">
        <v>105.83333333333333</v>
      </c>
      <c r="BG52" s="960">
        <v>112</v>
      </c>
    </row>
    <row r="53" spans="1:59" x14ac:dyDescent="0.25">
      <c r="A53" s="21" t="s">
        <v>12</v>
      </c>
      <c r="B53" s="11" t="s">
        <v>653</v>
      </c>
      <c r="C53" s="497">
        <v>6.7142857142857144</v>
      </c>
      <c r="D53" s="4">
        <v>66</v>
      </c>
      <c r="F53" s="21" t="s">
        <v>12</v>
      </c>
      <c r="G53" s="11" t="s">
        <v>653</v>
      </c>
      <c r="H53" s="670">
        <v>0.28571428571428559</v>
      </c>
      <c r="I53" s="4">
        <v>61</v>
      </c>
      <c r="K53" s="21" t="s">
        <v>12</v>
      </c>
      <c r="L53" s="11" t="s">
        <v>653</v>
      </c>
      <c r="M53" s="47"/>
      <c r="N53" s="497">
        <v>6.7142857142857144</v>
      </c>
      <c r="O53" s="1060">
        <v>7</v>
      </c>
      <c r="P53" s="670">
        <v>0.28571428571428559</v>
      </c>
      <c r="Q53" s="1061">
        <v>4</v>
      </c>
      <c r="R53" s="1062">
        <v>1.1428571428571423</v>
      </c>
      <c r="S53" s="47">
        <v>55</v>
      </c>
      <c r="U53" s="21" t="s">
        <v>12</v>
      </c>
      <c r="V53" s="11" t="s">
        <v>653</v>
      </c>
      <c r="W53" s="47">
        <v>4</v>
      </c>
      <c r="X53" s="47">
        <v>3</v>
      </c>
      <c r="Y53" s="229">
        <v>1.3333333333333333</v>
      </c>
      <c r="Z53" s="47">
        <v>3</v>
      </c>
      <c r="AA53" s="47">
        <v>1</v>
      </c>
      <c r="AB53" s="1052">
        <v>0.75</v>
      </c>
      <c r="AC53" s="44">
        <f>+AC52+1</f>
        <v>78</v>
      </c>
      <c r="AE53" s="21" t="s">
        <v>12</v>
      </c>
      <c r="AF53" s="11" t="s">
        <v>653</v>
      </c>
      <c r="AG53" s="1062">
        <v>1.1428571428571423</v>
      </c>
      <c r="AH53" s="47">
        <v>4</v>
      </c>
      <c r="AI53" s="47">
        <v>3</v>
      </c>
      <c r="AJ53" s="229">
        <v>1.3333333333333333</v>
      </c>
      <c r="AK53" s="4">
        <v>58</v>
      </c>
      <c r="AM53" s="21" t="s">
        <v>12</v>
      </c>
      <c r="AN53" s="11" t="s">
        <v>653</v>
      </c>
      <c r="AO53" s="1062">
        <v>1.1428571428571423</v>
      </c>
      <c r="AP53" s="47">
        <v>7</v>
      </c>
      <c r="AQ53" s="47">
        <v>3</v>
      </c>
      <c r="AR53" s="47">
        <v>-1</v>
      </c>
      <c r="AS53" s="47">
        <v>2</v>
      </c>
      <c r="AT53" s="229">
        <v>3</v>
      </c>
      <c r="AU53" s="4">
        <v>15</v>
      </c>
      <c r="AW53" s="21" t="s">
        <v>12</v>
      </c>
      <c r="AX53" s="11" t="s">
        <v>653</v>
      </c>
      <c r="AY53" s="249">
        <v>66</v>
      </c>
      <c r="AZ53" s="4">
        <v>61</v>
      </c>
      <c r="BA53" s="953">
        <v>55</v>
      </c>
      <c r="BB53" s="954">
        <v>7</v>
      </c>
      <c r="BC53" s="955">
        <v>58</v>
      </c>
      <c r="BD53" s="956">
        <v>7</v>
      </c>
      <c r="BE53" s="957">
        <v>15</v>
      </c>
      <c r="BF53" s="183">
        <v>49.833333333333336</v>
      </c>
      <c r="BG53" s="586">
        <v>44</v>
      </c>
    </row>
    <row r="54" spans="1:59" x14ac:dyDescent="0.25">
      <c r="A54" s="10" t="s">
        <v>12</v>
      </c>
      <c r="B54" s="13" t="s">
        <v>13</v>
      </c>
      <c r="C54" s="156">
        <v>6.666666666666667</v>
      </c>
      <c r="D54" s="4">
        <v>62</v>
      </c>
      <c r="F54" s="10" t="s">
        <v>12</v>
      </c>
      <c r="G54" s="13" t="s">
        <v>13</v>
      </c>
      <c r="H54" s="1064">
        <v>0.33333333333333304</v>
      </c>
      <c r="I54" s="4">
        <v>53</v>
      </c>
      <c r="K54" s="10" t="s">
        <v>12</v>
      </c>
      <c r="L54" s="13" t="s">
        <v>13</v>
      </c>
      <c r="M54" s="47"/>
      <c r="N54" s="156">
        <v>6.666666666666667</v>
      </c>
      <c r="O54" s="136">
        <v>7</v>
      </c>
      <c r="P54" s="1064">
        <v>0.33333333333333304</v>
      </c>
      <c r="Q54" s="1061">
        <v>4</v>
      </c>
      <c r="R54" s="1062">
        <v>1.3333333333333321</v>
      </c>
      <c r="S54" s="47">
        <v>51</v>
      </c>
      <c r="U54" s="10" t="s">
        <v>12</v>
      </c>
      <c r="V54" s="13" t="s">
        <v>13</v>
      </c>
      <c r="W54" s="47">
        <v>6</v>
      </c>
      <c r="X54" s="47">
        <v>9</v>
      </c>
      <c r="Y54" s="229">
        <v>0.66666666666666663</v>
      </c>
      <c r="Z54" s="47">
        <v>3</v>
      </c>
      <c r="AA54" s="47"/>
      <c r="AB54" s="1052">
        <v>1</v>
      </c>
      <c r="AC54" s="44">
        <v>1</v>
      </c>
      <c r="AE54" s="10" t="s">
        <v>12</v>
      </c>
      <c r="AF54" s="13" t="s">
        <v>13</v>
      </c>
      <c r="AG54" s="1062">
        <v>1.3333333333333321</v>
      </c>
      <c r="AH54" s="47">
        <v>6</v>
      </c>
      <c r="AI54" s="47">
        <v>9</v>
      </c>
      <c r="AJ54" s="229">
        <v>0.66666666666666663</v>
      </c>
      <c r="AK54" s="4">
        <v>105</v>
      </c>
      <c r="AM54" s="10" t="s">
        <v>12</v>
      </c>
      <c r="AN54" s="13" t="s">
        <v>13</v>
      </c>
      <c r="AO54" s="1062">
        <v>1.3333333333333321</v>
      </c>
      <c r="AP54" s="47">
        <v>11</v>
      </c>
      <c r="AQ54" s="47">
        <v>5</v>
      </c>
      <c r="AR54" s="47">
        <v>0</v>
      </c>
      <c r="AS54" s="47">
        <v>5</v>
      </c>
      <c r="AT54" s="229" t="e">
        <v>#DIV/0!</v>
      </c>
      <c r="AU54" s="4">
        <v>1</v>
      </c>
      <c r="AW54" s="10" t="s">
        <v>12</v>
      </c>
      <c r="AX54" s="13" t="s">
        <v>13</v>
      </c>
      <c r="AY54" s="249">
        <v>62</v>
      </c>
      <c r="AZ54" s="4">
        <v>53</v>
      </c>
      <c r="BA54" s="953">
        <v>51</v>
      </c>
      <c r="BB54" s="954">
        <v>1</v>
      </c>
      <c r="BC54" s="955">
        <v>105</v>
      </c>
      <c r="BD54" s="956">
        <v>11</v>
      </c>
      <c r="BE54" s="957">
        <v>1</v>
      </c>
      <c r="BF54" s="183">
        <v>52.833333333333336</v>
      </c>
      <c r="BG54" s="586">
        <v>47</v>
      </c>
    </row>
    <row r="55" spans="1:59" x14ac:dyDescent="0.25">
      <c r="A55" s="14" t="s">
        <v>14</v>
      </c>
      <c r="B55" s="13" t="s">
        <v>15</v>
      </c>
      <c r="C55" s="144">
        <v>7.75</v>
      </c>
      <c r="D55" s="4">
        <v>109</v>
      </c>
      <c r="F55" s="14" t="s">
        <v>14</v>
      </c>
      <c r="G55" s="13" t="s">
        <v>15</v>
      </c>
      <c r="H55" s="670">
        <v>1.75</v>
      </c>
      <c r="I55" s="4">
        <v>2</v>
      </c>
      <c r="K55" s="14" t="s">
        <v>14</v>
      </c>
      <c r="L55" s="13" t="s">
        <v>15</v>
      </c>
      <c r="M55" s="47"/>
      <c r="N55" s="144">
        <v>7.75</v>
      </c>
      <c r="O55" s="136">
        <v>9.5</v>
      </c>
      <c r="P55" s="670">
        <v>1.75</v>
      </c>
      <c r="Q55" s="1061">
        <v>1</v>
      </c>
      <c r="R55" s="1062">
        <v>1.75</v>
      </c>
      <c r="S55" s="47">
        <v>45</v>
      </c>
      <c r="U55" s="14" t="s">
        <v>14</v>
      </c>
      <c r="V55" s="13" t="s">
        <v>15</v>
      </c>
      <c r="W55" s="1065">
        <v>7</v>
      </c>
      <c r="X55" s="1065">
        <v>5</v>
      </c>
      <c r="Y55" s="229">
        <v>1.4</v>
      </c>
      <c r="Z55" s="47">
        <v>4</v>
      </c>
      <c r="AA55" s="47"/>
      <c r="AB55" s="1052">
        <v>1</v>
      </c>
      <c r="AC55" s="44">
        <v>1</v>
      </c>
      <c r="AE55" s="14" t="s">
        <v>14</v>
      </c>
      <c r="AF55" s="13" t="s">
        <v>15</v>
      </c>
      <c r="AG55" s="1062">
        <v>1.75</v>
      </c>
      <c r="AH55" s="1065">
        <v>7</v>
      </c>
      <c r="AI55" s="1065">
        <v>5</v>
      </c>
      <c r="AJ55" s="229">
        <v>1.4</v>
      </c>
      <c r="AK55" s="4">
        <v>53</v>
      </c>
      <c r="AM55" s="14" t="s">
        <v>14</v>
      </c>
      <c r="AN55" s="13" t="s">
        <v>15</v>
      </c>
      <c r="AO55" s="1062">
        <v>1.75</v>
      </c>
      <c r="AP55" s="47">
        <v>12</v>
      </c>
      <c r="AQ55" s="47">
        <v>11</v>
      </c>
      <c r="AR55" s="47">
        <v>0</v>
      </c>
      <c r="AS55" s="47">
        <v>11</v>
      </c>
      <c r="AT55" s="229" t="e">
        <v>#DIV/0!</v>
      </c>
      <c r="AU55" s="4">
        <v>1</v>
      </c>
      <c r="AW55" s="14" t="s">
        <v>14</v>
      </c>
      <c r="AX55" s="13" t="s">
        <v>15</v>
      </c>
      <c r="AY55" s="249">
        <v>109</v>
      </c>
      <c r="AZ55" s="4">
        <v>2</v>
      </c>
      <c r="BA55" s="953">
        <v>45</v>
      </c>
      <c r="BB55" s="954">
        <v>1</v>
      </c>
      <c r="BC55" s="955">
        <v>53</v>
      </c>
      <c r="BD55" s="956">
        <v>12</v>
      </c>
      <c r="BE55" s="957">
        <v>1</v>
      </c>
      <c r="BF55" s="183">
        <v>40.333333333333336</v>
      </c>
      <c r="BG55" s="586">
        <v>31</v>
      </c>
    </row>
    <row r="56" spans="1:59" x14ac:dyDescent="0.25">
      <c r="A56" s="14" t="s">
        <v>419</v>
      </c>
      <c r="B56" s="13" t="s">
        <v>626</v>
      </c>
      <c r="C56" s="156">
        <v>9.0805555555555557</v>
      </c>
      <c r="D56" s="4">
        <v>149</v>
      </c>
      <c r="F56" s="14" t="s">
        <v>419</v>
      </c>
      <c r="G56" s="13" t="s">
        <v>626</v>
      </c>
      <c r="H56" s="1064">
        <v>0.31944444444444464</v>
      </c>
      <c r="I56" s="4">
        <v>59</v>
      </c>
      <c r="K56" s="14" t="s">
        <v>419</v>
      </c>
      <c r="L56" s="13" t="s">
        <v>626</v>
      </c>
      <c r="M56" s="47"/>
      <c r="N56" s="156">
        <v>9.0805555555555557</v>
      </c>
      <c r="O56" s="136">
        <v>9.4</v>
      </c>
      <c r="P56" s="1064">
        <v>0.31944444444444464</v>
      </c>
      <c r="Q56" s="1061">
        <v>2</v>
      </c>
      <c r="R56" s="1062">
        <v>0.63888888888888928</v>
      </c>
      <c r="S56" s="47">
        <v>66</v>
      </c>
      <c r="U56" s="14" t="s">
        <v>419</v>
      </c>
      <c r="V56" s="13" t="s">
        <v>626</v>
      </c>
      <c r="W56" s="47">
        <v>5</v>
      </c>
      <c r="X56" s="47">
        <v>22</v>
      </c>
      <c r="Y56" s="229">
        <v>0.22727272727272727</v>
      </c>
      <c r="Z56" s="47">
        <v>1</v>
      </c>
      <c r="AA56" s="47">
        <v>7</v>
      </c>
      <c r="AB56" s="1052">
        <v>0.125</v>
      </c>
      <c r="AC56" s="44">
        <v>108</v>
      </c>
      <c r="AE56" s="14" t="s">
        <v>419</v>
      </c>
      <c r="AF56" s="13" t="s">
        <v>626</v>
      </c>
      <c r="AG56" s="1062">
        <v>0.63888888888888928</v>
      </c>
      <c r="AH56" s="47">
        <v>5</v>
      </c>
      <c r="AI56" s="47">
        <v>22</v>
      </c>
      <c r="AJ56" s="229">
        <v>0.22727272727272727</v>
      </c>
      <c r="AK56" s="4">
        <v>141</v>
      </c>
      <c r="AM56" s="14" t="s">
        <v>419</v>
      </c>
      <c r="AN56" s="13" t="s">
        <v>626</v>
      </c>
      <c r="AO56" s="1062">
        <v>0.63888888888888928</v>
      </c>
      <c r="AP56" s="47">
        <v>27</v>
      </c>
      <c r="AQ56" s="47">
        <v>6</v>
      </c>
      <c r="AR56" s="47">
        <v>-7</v>
      </c>
      <c r="AS56" s="47">
        <v>-1</v>
      </c>
      <c r="AT56" s="229">
        <v>0.8571428571428571</v>
      </c>
      <c r="AU56" s="4">
        <v>79</v>
      </c>
      <c r="AW56" s="14" t="s">
        <v>419</v>
      </c>
      <c r="AX56" s="13" t="s">
        <v>626</v>
      </c>
      <c r="AY56" s="249">
        <v>149</v>
      </c>
      <c r="AZ56" s="4">
        <v>59</v>
      </c>
      <c r="BA56" s="953">
        <v>66</v>
      </c>
      <c r="BB56" s="954">
        <v>108</v>
      </c>
      <c r="BC56" s="955">
        <v>141</v>
      </c>
      <c r="BD56" s="956">
        <v>27</v>
      </c>
      <c r="BE56" s="957">
        <v>79</v>
      </c>
      <c r="BF56" s="183">
        <v>122.5</v>
      </c>
      <c r="BG56" s="586">
        <v>132</v>
      </c>
    </row>
    <row r="57" spans="1:59" x14ac:dyDescent="0.25">
      <c r="A57" s="506" t="s">
        <v>419</v>
      </c>
      <c r="B57" s="13" t="s">
        <v>654</v>
      </c>
      <c r="C57" s="659">
        <v>8.1666666666666661</v>
      </c>
      <c r="D57" s="4">
        <v>131</v>
      </c>
      <c r="F57" s="506" t="s">
        <v>419</v>
      </c>
      <c r="G57" s="13" t="s">
        <v>654</v>
      </c>
      <c r="H57" s="670">
        <v>0.83333333333333393</v>
      </c>
      <c r="I57" s="4">
        <v>23</v>
      </c>
      <c r="K57" s="506" t="s">
        <v>419</v>
      </c>
      <c r="L57" s="13" t="s">
        <v>654</v>
      </c>
      <c r="M57" s="47"/>
      <c r="N57" s="659">
        <v>8.1666666666666661</v>
      </c>
      <c r="O57" s="1060">
        <v>9</v>
      </c>
      <c r="P57" s="670">
        <v>0.83333333333333393</v>
      </c>
      <c r="Q57" s="1061">
        <v>2</v>
      </c>
      <c r="R57" s="1062">
        <v>1.6666666666666679</v>
      </c>
      <c r="S57" s="47">
        <v>48</v>
      </c>
      <c r="U57" s="506" t="s">
        <v>419</v>
      </c>
      <c r="V57" s="13" t="s">
        <v>654</v>
      </c>
      <c r="W57" s="47">
        <v>4</v>
      </c>
      <c r="X57" s="47">
        <v>2</v>
      </c>
      <c r="Y57" s="229">
        <v>2</v>
      </c>
      <c r="Z57" s="47">
        <v>2</v>
      </c>
      <c r="AA57" s="47">
        <v>1</v>
      </c>
      <c r="AB57" s="1052">
        <v>0.66666666666666663</v>
      </c>
      <c r="AC57" s="44">
        <v>17</v>
      </c>
      <c r="AE57" s="506" t="s">
        <v>419</v>
      </c>
      <c r="AF57" s="13" t="s">
        <v>654</v>
      </c>
      <c r="AG57" s="1062">
        <v>1.6666666666666679</v>
      </c>
      <c r="AH57" s="47">
        <v>4</v>
      </c>
      <c r="AI57" s="47">
        <v>2</v>
      </c>
      <c r="AJ57" s="229">
        <v>2</v>
      </c>
      <c r="AK57" s="4">
        <v>27</v>
      </c>
      <c r="AM57" s="506" t="s">
        <v>419</v>
      </c>
      <c r="AN57" s="13" t="s">
        <v>654</v>
      </c>
      <c r="AO57" s="1062">
        <v>1.6666666666666679</v>
      </c>
      <c r="AP57" s="47">
        <v>6</v>
      </c>
      <c r="AQ57" s="47">
        <v>6</v>
      </c>
      <c r="AR57" s="47">
        <v>-1</v>
      </c>
      <c r="AS57" s="47">
        <v>5</v>
      </c>
      <c r="AT57" s="229">
        <v>6</v>
      </c>
      <c r="AU57" s="4">
        <v>4</v>
      </c>
      <c r="AW57" s="506" t="s">
        <v>419</v>
      </c>
      <c r="AX57" s="13" t="s">
        <v>654</v>
      </c>
      <c r="AY57" s="249">
        <v>131</v>
      </c>
      <c r="AZ57" s="4">
        <v>23</v>
      </c>
      <c r="BA57" s="953">
        <v>48</v>
      </c>
      <c r="BB57" s="954">
        <v>17</v>
      </c>
      <c r="BC57" s="955">
        <v>27</v>
      </c>
      <c r="BD57" s="956">
        <v>6</v>
      </c>
      <c r="BE57" s="957">
        <v>4</v>
      </c>
      <c r="BF57" s="183">
        <v>49.833333333333336</v>
      </c>
      <c r="BG57" s="586">
        <v>44</v>
      </c>
    </row>
    <row r="58" spans="1:59" x14ac:dyDescent="0.25">
      <c r="A58" s="104" t="s">
        <v>419</v>
      </c>
      <c r="B58" s="11" t="s">
        <v>655</v>
      </c>
      <c r="C58" s="156">
        <v>7.4027777777777777</v>
      </c>
      <c r="D58" s="4">
        <v>95</v>
      </c>
      <c r="F58" s="104" t="s">
        <v>419</v>
      </c>
      <c r="G58" s="11" t="s">
        <v>655</v>
      </c>
      <c r="H58" s="1064">
        <v>-0.65277777777777768</v>
      </c>
      <c r="I58" s="4">
        <v>157</v>
      </c>
      <c r="K58" s="104" t="s">
        <v>419</v>
      </c>
      <c r="L58" s="11" t="s">
        <v>655</v>
      </c>
      <c r="M58" s="47"/>
      <c r="N58" s="156">
        <v>7.4027777777777777</v>
      </c>
      <c r="O58" s="136">
        <v>6.75</v>
      </c>
      <c r="P58" s="1064">
        <v>-0.65277777777777768</v>
      </c>
      <c r="Q58" s="1061">
        <v>4</v>
      </c>
      <c r="R58" s="1062">
        <v>-2.6111111111111107</v>
      </c>
      <c r="S58" s="47">
        <v>155</v>
      </c>
      <c r="U58" s="104" t="s">
        <v>419</v>
      </c>
      <c r="V58" s="11" t="s">
        <v>655</v>
      </c>
      <c r="W58" s="47">
        <v>18</v>
      </c>
      <c r="X58" s="47">
        <v>16</v>
      </c>
      <c r="Y58" s="229">
        <v>1.125</v>
      </c>
      <c r="Z58" s="47">
        <v>10</v>
      </c>
      <c r="AA58" s="47">
        <v>10</v>
      </c>
      <c r="AB58" s="1052">
        <v>0.5</v>
      </c>
      <c r="AC58" s="44">
        <v>47</v>
      </c>
      <c r="AE58" s="104" t="s">
        <v>419</v>
      </c>
      <c r="AF58" s="11" t="s">
        <v>655</v>
      </c>
      <c r="AG58" s="1062">
        <v>-2.6111111111111107</v>
      </c>
      <c r="AH58" s="47">
        <v>18</v>
      </c>
      <c r="AI58" s="47">
        <v>16</v>
      </c>
      <c r="AJ58" s="229">
        <v>1.125</v>
      </c>
      <c r="AK58" s="4">
        <v>73</v>
      </c>
      <c r="AM58" s="104" t="s">
        <v>419</v>
      </c>
      <c r="AN58" s="11" t="s">
        <v>655</v>
      </c>
      <c r="AO58" s="1062">
        <v>-2.6111111111111107</v>
      </c>
      <c r="AP58" s="47">
        <v>34</v>
      </c>
      <c r="AQ58" s="47">
        <v>12</v>
      </c>
      <c r="AR58" s="47">
        <v>-16</v>
      </c>
      <c r="AS58" s="47">
        <v>-4</v>
      </c>
      <c r="AT58" s="229">
        <v>0.75</v>
      </c>
      <c r="AU58" s="4">
        <v>84</v>
      </c>
      <c r="AW58" s="104" t="s">
        <v>419</v>
      </c>
      <c r="AX58" s="11" t="s">
        <v>655</v>
      </c>
      <c r="AY58" s="249">
        <v>95</v>
      </c>
      <c r="AZ58" s="4">
        <v>157</v>
      </c>
      <c r="BA58" s="953">
        <v>155</v>
      </c>
      <c r="BB58" s="954">
        <v>47</v>
      </c>
      <c r="BC58" s="955">
        <v>73</v>
      </c>
      <c r="BD58" s="956">
        <v>34</v>
      </c>
      <c r="BE58" s="957">
        <v>84</v>
      </c>
      <c r="BF58" s="183">
        <v>121.66666666666667</v>
      </c>
      <c r="BG58" s="586">
        <v>130</v>
      </c>
    </row>
    <row r="59" spans="1:59" x14ac:dyDescent="0.25">
      <c r="A59" s="30" t="s">
        <v>660</v>
      </c>
      <c r="B59" s="13" t="s">
        <v>535</v>
      </c>
      <c r="C59" s="659">
        <v>5.5714285714285712</v>
      </c>
      <c r="D59" s="4">
        <v>24</v>
      </c>
      <c r="F59" s="30" t="s">
        <v>660</v>
      </c>
      <c r="G59" s="13" t="s">
        <v>535</v>
      </c>
      <c r="H59" s="670">
        <v>-0.57142857142857117</v>
      </c>
      <c r="I59" s="4">
        <v>152</v>
      </c>
      <c r="K59" s="30" t="s">
        <v>660</v>
      </c>
      <c r="L59" s="13" t="s">
        <v>535</v>
      </c>
      <c r="M59" s="47"/>
      <c r="N59" s="659">
        <v>5.5714285714285712</v>
      </c>
      <c r="O59" s="1060">
        <v>5</v>
      </c>
      <c r="P59" s="670">
        <v>-0.57142857142857117</v>
      </c>
      <c r="Q59" s="1061">
        <v>6</v>
      </c>
      <c r="R59" s="1062">
        <v>-3.428571428571427</v>
      </c>
      <c r="S59" s="47">
        <v>167</v>
      </c>
      <c r="U59" s="30" t="s">
        <v>660</v>
      </c>
      <c r="V59" s="13" t="s">
        <v>535</v>
      </c>
      <c r="W59" s="47">
        <v>5</v>
      </c>
      <c r="X59" s="47">
        <v>2</v>
      </c>
      <c r="Y59" s="229">
        <v>2.5</v>
      </c>
      <c r="Z59" s="47"/>
      <c r="AA59" s="47">
        <v>1</v>
      </c>
      <c r="AB59" s="1052">
        <v>0</v>
      </c>
      <c r="AC59" s="44">
        <v>112</v>
      </c>
      <c r="AE59" s="30" t="s">
        <v>660</v>
      </c>
      <c r="AF59" s="13" t="s">
        <v>535</v>
      </c>
      <c r="AG59" s="1062">
        <v>-3.428571428571427</v>
      </c>
      <c r="AH59" s="47">
        <v>5</v>
      </c>
      <c r="AI59" s="47">
        <v>2</v>
      </c>
      <c r="AJ59" s="229">
        <v>2.5</v>
      </c>
      <c r="AK59" s="4">
        <v>24</v>
      </c>
      <c r="AM59" s="30" t="s">
        <v>660</v>
      </c>
      <c r="AN59" s="13" t="s">
        <v>535</v>
      </c>
      <c r="AO59" s="1062">
        <v>-3.428571428571427</v>
      </c>
      <c r="AP59" s="47">
        <v>7</v>
      </c>
      <c r="AQ59" s="47">
        <v>0</v>
      </c>
      <c r="AR59" s="47">
        <v>-4</v>
      </c>
      <c r="AS59" s="47">
        <v>-4</v>
      </c>
      <c r="AT59" s="229">
        <v>0</v>
      </c>
      <c r="AU59" s="4">
        <v>124</v>
      </c>
      <c r="AW59" s="30" t="s">
        <v>660</v>
      </c>
      <c r="AX59" s="13" t="s">
        <v>535</v>
      </c>
      <c r="AY59" s="249">
        <v>24</v>
      </c>
      <c r="AZ59" s="4">
        <v>152</v>
      </c>
      <c r="BA59" s="953">
        <v>167</v>
      </c>
      <c r="BB59" s="954">
        <v>112</v>
      </c>
      <c r="BC59" s="955">
        <v>24</v>
      </c>
      <c r="BD59" s="956">
        <v>7</v>
      </c>
      <c r="BE59" s="957">
        <v>124</v>
      </c>
      <c r="BF59" s="183">
        <v>120.16666666666667</v>
      </c>
      <c r="BG59" s="586">
        <v>127</v>
      </c>
    </row>
    <row r="60" spans="1:59" x14ac:dyDescent="0.25">
      <c r="A60" s="19" t="s">
        <v>663</v>
      </c>
      <c r="B60" s="11" t="s">
        <v>664</v>
      </c>
      <c r="C60" s="1085">
        <v>6.15</v>
      </c>
      <c r="D60" s="45">
        <v>48</v>
      </c>
      <c r="F60" s="19" t="s">
        <v>663</v>
      </c>
      <c r="G60" s="11" t="s">
        <v>664</v>
      </c>
      <c r="H60" s="1070">
        <v>0.84999999999999964</v>
      </c>
      <c r="I60" s="45">
        <v>22</v>
      </c>
      <c r="K60" s="19" t="s">
        <v>663</v>
      </c>
      <c r="L60" s="11" t="s">
        <v>664</v>
      </c>
      <c r="M60" s="45">
        <v>1</v>
      </c>
      <c r="N60" s="1085">
        <v>6.15</v>
      </c>
      <c r="O60" s="1082">
        <v>7</v>
      </c>
      <c r="P60" s="1070">
        <f>+O60-N60</f>
        <v>0.84999999999999964</v>
      </c>
      <c r="Q60" s="1071">
        <v>4</v>
      </c>
      <c r="R60" s="1072">
        <f>+P60*Q60</f>
        <v>3.3999999999999986</v>
      </c>
      <c r="S60" s="45">
        <v>17</v>
      </c>
      <c r="U60" s="19" t="s">
        <v>663</v>
      </c>
      <c r="V60" s="11" t="s">
        <v>664</v>
      </c>
      <c r="W60" s="45">
        <v>6</v>
      </c>
      <c r="X60" s="45">
        <v>7</v>
      </c>
      <c r="Y60" s="959">
        <v>0.8571428571428571</v>
      </c>
      <c r="Z60" s="45">
        <v>4</v>
      </c>
      <c r="AA60" s="45">
        <v>1</v>
      </c>
      <c r="AB60" s="1074">
        <v>0.8</v>
      </c>
      <c r="AC60" s="45">
        <f>+AC59+1</f>
        <v>113</v>
      </c>
      <c r="AE60" s="19" t="s">
        <v>663</v>
      </c>
      <c r="AF60" s="11" t="s">
        <v>664</v>
      </c>
      <c r="AG60" s="1072">
        <v>3.3999999999999986</v>
      </c>
      <c r="AH60" s="45">
        <v>6</v>
      </c>
      <c r="AI60" s="45">
        <v>7</v>
      </c>
      <c r="AJ60" s="959">
        <v>0.8571428571428571</v>
      </c>
      <c r="AK60" s="45">
        <v>89</v>
      </c>
      <c r="AM60" s="19" t="s">
        <v>663</v>
      </c>
      <c r="AN60" s="11" t="s">
        <v>664</v>
      </c>
      <c r="AO60" s="1072">
        <v>3.3999999999999986</v>
      </c>
      <c r="AP60" s="45">
        <v>13</v>
      </c>
      <c r="AQ60" s="45">
        <v>6</v>
      </c>
      <c r="AR60" s="45">
        <v>-1</v>
      </c>
      <c r="AS60" s="45">
        <v>5</v>
      </c>
      <c r="AT60" s="959">
        <v>6</v>
      </c>
      <c r="AU60" s="45">
        <v>4</v>
      </c>
      <c r="AW60" s="19" t="s">
        <v>663</v>
      </c>
      <c r="AX60" s="11" t="s">
        <v>664</v>
      </c>
      <c r="AY60" s="45">
        <v>48</v>
      </c>
      <c r="AZ60" s="45">
        <v>22</v>
      </c>
      <c r="BA60" s="45">
        <v>17</v>
      </c>
      <c r="BB60" s="45">
        <v>3</v>
      </c>
      <c r="BC60" s="45">
        <v>89</v>
      </c>
      <c r="BD60" s="45">
        <v>13</v>
      </c>
      <c r="BE60" s="45">
        <v>4</v>
      </c>
      <c r="BF60" s="959">
        <v>34.833333333333336</v>
      </c>
      <c r="BG60" s="960">
        <v>25</v>
      </c>
    </row>
    <row r="61" spans="1:59" x14ac:dyDescent="0.25">
      <c r="A61" s="17" t="s">
        <v>933</v>
      </c>
      <c r="B61" s="13" t="s">
        <v>667</v>
      </c>
      <c r="C61" s="144">
        <v>3.5</v>
      </c>
      <c r="D61" s="4">
        <v>1</v>
      </c>
      <c r="F61" s="17" t="s">
        <v>933</v>
      </c>
      <c r="G61" s="13" t="s">
        <v>667</v>
      </c>
      <c r="H61" s="1064">
        <v>0.20000000000000018</v>
      </c>
      <c r="I61" s="4">
        <v>69</v>
      </c>
      <c r="K61" s="17" t="s">
        <v>933</v>
      </c>
      <c r="L61" s="13" t="s">
        <v>667</v>
      </c>
      <c r="M61" s="47"/>
      <c r="N61" s="144">
        <v>3.5</v>
      </c>
      <c r="O61" s="136">
        <v>3.7</v>
      </c>
      <c r="P61" s="1064">
        <v>0.20000000000000018</v>
      </c>
      <c r="Q61" s="1061">
        <v>7</v>
      </c>
      <c r="R61" s="1062">
        <v>1.4000000000000012</v>
      </c>
      <c r="S61" s="47">
        <v>50</v>
      </c>
      <c r="U61" s="17" t="s">
        <v>933</v>
      </c>
      <c r="V61" s="13" t="s">
        <v>667</v>
      </c>
      <c r="W61" s="47">
        <v>11</v>
      </c>
      <c r="X61" s="47">
        <v>0</v>
      </c>
      <c r="Y61" s="229" t="e">
        <v>#DIV/0!</v>
      </c>
      <c r="Z61" s="47">
        <v>4</v>
      </c>
      <c r="AA61" s="47"/>
      <c r="AB61" s="1052">
        <v>1</v>
      </c>
      <c r="AC61" s="44">
        <v>1</v>
      </c>
      <c r="AE61" s="17" t="s">
        <v>933</v>
      </c>
      <c r="AF61" s="13" t="s">
        <v>667</v>
      </c>
      <c r="AG61" s="1062">
        <v>1.4000000000000012</v>
      </c>
      <c r="AH61" s="47">
        <v>11</v>
      </c>
      <c r="AI61" s="47"/>
      <c r="AJ61" s="229" t="e">
        <v>#DIV/0!</v>
      </c>
      <c r="AK61" s="4">
        <v>1</v>
      </c>
      <c r="AM61" s="17" t="s">
        <v>933</v>
      </c>
      <c r="AN61" s="13" t="s">
        <v>667</v>
      </c>
      <c r="AO61" s="1062">
        <v>1.4000000000000012</v>
      </c>
      <c r="AP61" s="47">
        <v>11</v>
      </c>
      <c r="AQ61" s="47">
        <v>4</v>
      </c>
      <c r="AR61" s="47">
        <v>0</v>
      </c>
      <c r="AS61" s="47">
        <v>4</v>
      </c>
      <c r="AT61" s="229" t="e">
        <v>#DIV/0!</v>
      </c>
      <c r="AU61" s="4">
        <v>1</v>
      </c>
      <c r="AW61" s="17" t="s">
        <v>933</v>
      </c>
      <c r="AX61" s="13" t="s">
        <v>667</v>
      </c>
      <c r="AY61" s="249">
        <v>1</v>
      </c>
      <c r="AZ61" s="4">
        <v>69</v>
      </c>
      <c r="BA61" s="953">
        <v>50</v>
      </c>
      <c r="BB61" s="954">
        <v>1</v>
      </c>
      <c r="BC61" s="955">
        <v>1</v>
      </c>
      <c r="BD61" s="956">
        <v>11</v>
      </c>
      <c r="BE61" s="957">
        <v>1</v>
      </c>
      <c r="BF61" s="183">
        <v>21.333333333333332</v>
      </c>
      <c r="BG61" s="586">
        <v>13</v>
      </c>
    </row>
    <row r="62" spans="1:59" x14ac:dyDescent="0.25">
      <c r="A62" s="10" t="s">
        <v>232</v>
      </c>
      <c r="B62" s="13" t="s">
        <v>11</v>
      </c>
      <c r="C62" s="416">
        <v>7.3888999999999996</v>
      </c>
      <c r="D62" s="45">
        <v>94</v>
      </c>
      <c r="F62" s="10" t="s">
        <v>232</v>
      </c>
      <c r="G62" s="13" t="s">
        <v>11</v>
      </c>
      <c r="H62" s="1070">
        <v>1.6111000000000004</v>
      </c>
      <c r="I62" s="45">
        <v>3</v>
      </c>
      <c r="K62" s="10" t="s">
        <v>232</v>
      </c>
      <c r="L62" s="13" t="s">
        <v>11</v>
      </c>
      <c r="M62" s="45">
        <v>1</v>
      </c>
      <c r="N62" s="416">
        <v>7.3888999999999996</v>
      </c>
      <c r="O62" s="1077">
        <v>9</v>
      </c>
      <c r="P62" s="1070">
        <f>+O62-N62</f>
        <v>1.6111000000000004</v>
      </c>
      <c r="Q62" s="1071">
        <v>2</v>
      </c>
      <c r="R62" s="1072">
        <f>+P62*Q62</f>
        <v>3.2222000000000008</v>
      </c>
      <c r="S62" s="45">
        <v>19</v>
      </c>
      <c r="U62" s="10" t="s">
        <v>232</v>
      </c>
      <c r="V62" s="13" t="s">
        <v>11</v>
      </c>
      <c r="W62" s="45">
        <v>49</v>
      </c>
      <c r="X62" s="45">
        <v>56</v>
      </c>
      <c r="Y62" s="959">
        <v>0.875</v>
      </c>
      <c r="Z62" s="45">
        <v>23</v>
      </c>
      <c r="AA62" s="45">
        <v>15</v>
      </c>
      <c r="AB62" s="1074">
        <v>0.60526315789473684</v>
      </c>
      <c r="AC62" s="45">
        <f>+AC61+1</f>
        <v>2</v>
      </c>
      <c r="AE62" s="10" t="s">
        <v>232</v>
      </c>
      <c r="AF62" s="13" t="s">
        <v>11</v>
      </c>
      <c r="AG62" s="1072">
        <v>3.2222000000000008</v>
      </c>
      <c r="AH62" s="45">
        <v>49</v>
      </c>
      <c r="AI62" s="45">
        <v>56</v>
      </c>
      <c r="AJ62" s="959">
        <v>0.875</v>
      </c>
      <c r="AK62" s="45">
        <v>88</v>
      </c>
      <c r="AM62" s="10" t="s">
        <v>232</v>
      </c>
      <c r="AN62" s="13" t="s">
        <v>11</v>
      </c>
      <c r="AO62" s="1072">
        <v>3.2222000000000008</v>
      </c>
      <c r="AP62" s="45">
        <v>105</v>
      </c>
      <c r="AQ62" s="45">
        <v>46</v>
      </c>
      <c r="AR62" s="45">
        <v>-39</v>
      </c>
      <c r="AS62" s="45">
        <v>7</v>
      </c>
      <c r="AT62" s="959">
        <v>1.1794871794871795</v>
      </c>
      <c r="AU62" s="45">
        <v>50</v>
      </c>
      <c r="AW62" s="10" t="s">
        <v>232</v>
      </c>
      <c r="AX62" s="13" t="s">
        <v>11</v>
      </c>
      <c r="AY62" s="45">
        <v>94</v>
      </c>
      <c r="AZ62" s="45">
        <v>3</v>
      </c>
      <c r="BA62" s="45">
        <v>19</v>
      </c>
      <c r="BB62" s="45">
        <v>27</v>
      </c>
      <c r="BC62" s="45">
        <v>88</v>
      </c>
      <c r="BD62" s="45">
        <v>105</v>
      </c>
      <c r="BE62" s="45">
        <v>50</v>
      </c>
      <c r="BF62" s="959">
        <v>54.5</v>
      </c>
      <c r="BG62" s="960">
        <v>49</v>
      </c>
    </row>
    <row r="63" spans="1:59" x14ac:dyDescent="0.25">
      <c r="A63" s="16" t="s">
        <v>232</v>
      </c>
      <c r="B63" s="11" t="s">
        <v>17</v>
      </c>
      <c r="C63" s="156">
        <v>9.2388999999999992</v>
      </c>
      <c r="D63" s="4">
        <v>153</v>
      </c>
      <c r="F63" s="16" t="s">
        <v>232</v>
      </c>
      <c r="G63" s="11" t="s">
        <v>17</v>
      </c>
      <c r="H63" s="1064">
        <v>-0.98889999999999922</v>
      </c>
      <c r="I63" s="4">
        <v>165</v>
      </c>
      <c r="K63" s="16" t="s">
        <v>232</v>
      </c>
      <c r="L63" s="11" t="s">
        <v>17</v>
      </c>
      <c r="M63" s="47"/>
      <c r="N63" s="156">
        <v>9.2388999999999992</v>
      </c>
      <c r="O63" s="136">
        <v>8.25</v>
      </c>
      <c r="P63" s="1064">
        <v>-0.98889999999999922</v>
      </c>
      <c r="Q63" s="1061">
        <v>3</v>
      </c>
      <c r="R63" s="1062">
        <v>-2.9666999999999977</v>
      </c>
      <c r="S63" s="47">
        <v>159</v>
      </c>
      <c r="U63" s="16" t="s">
        <v>232</v>
      </c>
      <c r="V63" s="11" t="s">
        <v>17</v>
      </c>
      <c r="W63" s="47">
        <v>15</v>
      </c>
      <c r="X63" s="47">
        <v>22</v>
      </c>
      <c r="Y63" s="229">
        <v>0.68181818181818177</v>
      </c>
      <c r="Z63" s="47">
        <v>3</v>
      </c>
      <c r="AA63" s="47">
        <v>5</v>
      </c>
      <c r="AB63" s="1052">
        <v>0.375</v>
      </c>
      <c r="AC63" s="44">
        <v>78</v>
      </c>
      <c r="AE63" s="16" t="s">
        <v>232</v>
      </c>
      <c r="AF63" s="11" t="s">
        <v>17</v>
      </c>
      <c r="AG63" s="1062">
        <v>-2.9666999999999977</v>
      </c>
      <c r="AH63" s="47">
        <v>15</v>
      </c>
      <c r="AI63" s="47">
        <v>22</v>
      </c>
      <c r="AJ63" s="229">
        <v>0.68181818181818177</v>
      </c>
      <c r="AK63" s="4">
        <v>104</v>
      </c>
      <c r="AM63" s="16" t="s">
        <v>232</v>
      </c>
      <c r="AN63" s="11" t="s">
        <v>17</v>
      </c>
      <c r="AO63" s="1062">
        <v>-2.9666999999999977</v>
      </c>
      <c r="AP63" s="47">
        <v>37</v>
      </c>
      <c r="AQ63" s="47">
        <v>6</v>
      </c>
      <c r="AR63" s="47">
        <v>-19</v>
      </c>
      <c r="AS63" s="47">
        <v>-13</v>
      </c>
      <c r="AT63" s="229">
        <v>0.31578947368421051</v>
      </c>
      <c r="AU63" s="4">
        <v>109</v>
      </c>
      <c r="AW63" s="16" t="s">
        <v>232</v>
      </c>
      <c r="AX63" s="11" t="s">
        <v>17</v>
      </c>
      <c r="AY63" s="249">
        <v>153</v>
      </c>
      <c r="AZ63" s="4">
        <v>165</v>
      </c>
      <c r="BA63" s="953">
        <v>159</v>
      </c>
      <c r="BB63" s="954">
        <v>78</v>
      </c>
      <c r="BC63" s="955">
        <v>104</v>
      </c>
      <c r="BD63" s="956">
        <v>37</v>
      </c>
      <c r="BE63" s="957">
        <v>109</v>
      </c>
      <c r="BF63" s="183">
        <v>154.16666666666666</v>
      </c>
      <c r="BG63" s="586">
        <v>164</v>
      </c>
    </row>
    <row r="64" spans="1:59" x14ac:dyDescent="0.25">
      <c r="A64" s="19" t="s">
        <v>668</v>
      </c>
      <c r="B64" s="13" t="s">
        <v>669</v>
      </c>
      <c r="C64" s="144">
        <v>5.9166999999999996</v>
      </c>
      <c r="D64" s="4">
        <v>32</v>
      </c>
      <c r="F64" s="19" t="s">
        <v>668</v>
      </c>
      <c r="G64" s="13" t="s">
        <v>669</v>
      </c>
      <c r="H64" s="1064">
        <v>0.63885555555555573</v>
      </c>
      <c r="I64" s="4">
        <v>31</v>
      </c>
      <c r="K64" s="19" t="s">
        <v>668</v>
      </c>
      <c r="L64" s="13" t="s">
        <v>669</v>
      </c>
      <c r="M64" s="47"/>
      <c r="N64" s="144">
        <v>5.9166999999999996</v>
      </c>
      <c r="O64" s="136">
        <v>6.5555555555555554</v>
      </c>
      <c r="P64" s="1064">
        <v>0.63885555555555573</v>
      </c>
      <c r="Q64" s="1061">
        <v>5</v>
      </c>
      <c r="R64" s="1062">
        <v>3.1942777777777787</v>
      </c>
      <c r="S64" s="47">
        <v>20</v>
      </c>
      <c r="U64" s="19" t="s">
        <v>668</v>
      </c>
      <c r="V64" s="13" t="s">
        <v>669</v>
      </c>
      <c r="W64" s="47">
        <v>25</v>
      </c>
      <c r="X64" s="47">
        <v>19</v>
      </c>
      <c r="Y64" s="229">
        <v>1.3157894736842106</v>
      </c>
      <c r="Z64" s="47">
        <v>9</v>
      </c>
      <c r="AA64" s="47">
        <v>6</v>
      </c>
      <c r="AB64" s="1052">
        <v>0.6</v>
      </c>
      <c r="AC64" s="44">
        <v>28</v>
      </c>
      <c r="AE64" s="19" t="s">
        <v>668</v>
      </c>
      <c r="AF64" s="13" t="s">
        <v>669</v>
      </c>
      <c r="AG64" s="1062">
        <v>3.1942777777777787</v>
      </c>
      <c r="AH64" s="47">
        <v>25</v>
      </c>
      <c r="AI64" s="47">
        <v>19</v>
      </c>
      <c r="AJ64" s="229">
        <v>1.3157894736842106</v>
      </c>
      <c r="AK64" s="4">
        <v>63</v>
      </c>
      <c r="AM64" s="19" t="s">
        <v>668</v>
      </c>
      <c r="AN64" s="13" t="s">
        <v>669</v>
      </c>
      <c r="AO64" s="1062">
        <v>3.1942777777777787</v>
      </c>
      <c r="AP64" s="47">
        <v>44</v>
      </c>
      <c r="AQ64" s="47">
        <v>17</v>
      </c>
      <c r="AR64" s="47">
        <v>-17</v>
      </c>
      <c r="AS64" s="47">
        <v>0</v>
      </c>
      <c r="AT64" s="229">
        <v>1</v>
      </c>
      <c r="AU64" s="4">
        <v>57</v>
      </c>
      <c r="AW64" s="19" t="s">
        <v>668</v>
      </c>
      <c r="AX64" s="13" t="s">
        <v>669</v>
      </c>
      <c r="AY64" s="249">
        <v>32</v>
      </c>
      <c r="AZ64" s="4">
        <v>31</v>
      </c>
      <c r="BA64" s="953">
        <v>20</v>
      </c>
      <c r="BB64" s="954">
        <v>28</v>
      </c>
      <c r="BC64" s="955">
        <v>63</v>
      </c>
      <c r="BD64" s="956">
        <v>44</v>
      </c>
      <c r="BE64" s="957">
        <v>57</v>
      </c>
      <c r="BF64" s="183">
        <v>44.166666666666664</v>
      </c>
      <c r="BG64" s="586">
        <v>36</v>
      </c>
    </row>
    <row r="65" spans="1:59" x14ac:dyDescent="0.25">
      <c r="A65" s="20" t="s">
        <v>18</v>
      </c>
      <c r="B65" s="13" t="s">
        <v>19</v>
      </c>
      <c r="C65" s="416">
        <v>5.7443999999999997</v>
      </c>
      <c r="D65" s="45">
        <v>28</v>
      </c>
      <c r="F65" s="20" t="s">
        <v>18</v>
      </c>
      <c r="G65" s="13" t="s">
        <v>19</v>
      </c>
      <c r="H65" s="1070">
        <v>0.70000000000000018</v>
      </c>
      <c r="I65" s="45">
        <v>27</v>
      </c>
      <c r="K65" s="20" t="s">
        <v>18</v>
      </c>
      <c r="L65" s="13" t="s">
        <v>19</v>
      </c>
      <c r="M65" s="45">
        <v>1</v>
      </c>
      <c r="N65" s="416">
        <v>5.7443999999999997</v>
      </c>
      <c r="O65" s="1077">
        <v>6.4443999999999999</v>
      </c>
      <c r="P65" s="1070">
        <f>+O65-N65</f>
        <v>0.70000000000000018</v>
      </c>
      <c r="Q65" s="1071">
        <v>5</v>
      </c>
      <c r="R65" s="1072">
        <f>+P65*Q65</f>
        <v>3.5000000000000009</v>
      </c>
      <c r="S65" s="45">
        <v>16</v>
      </c>
      <c r="U65" s="20" t="s">
        <v>18</v>
      </c>
      <c r="V65" s="13" t="s">
        <v>19</v>
      </c>
      <c r="W65" s="45">
        <v>60</v>
      </c>
      <c r="X65" s="45">
        <v>51</v>
      </c>
      <c r="Y65" s="959">
        <v>1.1764705882352942</v>
      </c>
      <c r="Z65" s="45">
        <v>18</v>
      </c>
      <c r="AA65" s="45">
        <v>22</v>
      </c>
      <c r="AB65" s="1074">
        <v>0.45</v>
      </c>
      <c r="AC65" s="45">
        <v>71</v>
      </c>
      <c r="AE65" s="20" t="s">
        <v>18</v>
      </c>
      <c r="AF65" s="13" t="s">
        <v>19</v>
      </c>
      <c r="AG65" s="1072">
        <v>3.5000000000000009</v>
      </c>
      <c r="AH65" s="45">
        <v>60</v>
      </c>
      <c r="AI65" s="45">
        <v>51</v>
      </c>
      <c r="AJ65" s="959">
        <v>1.1764705882352942</v>
      </c>
      <c r="AK65" s="45">
        <v>70</v>
      </c>
      <c r="AM65" s="20" t="s">
        <v>18</v>
      </c>
      <c r="AN65" s="13" t="s">
        <v>19</v>
      </c>
      <c r="AO65" s="1072">
        <v>3.5000000000000009</v>
      </c>
      <c r="AP65" s="45">
        <v>111</v>
      </c>
      <c r="AQ65" s="45">
        <v>52</v>
      </c>
      <c r="AR65" s="45">
        <v>-48</v>
      </c>
      <c r="AS65" s="45">
        <v>4</v>
      </c>
      <c r="AT65" s="959">
        <v>1.0833333333333333</v>
      </c>
      <c r="AU65" s="45">
        <v>56</v>
      </c>
      <c r="AW65" s="20" t="s">
        <v>18</v>
      </c>
      <c r="AX65" s="13" t="s">
        <v>19</v>
      </c>
      <c r="AY65" s="45">
        <v>28</v>
      </c>
      <c r="AZ65" s="45">
        <v>27</v>
      </c>
      <c r="BA65" s="45">
        <v>16</v>
      </c>
      <c r="BB65" s="45">
        <v>71</v>
      </c>
      <c r="BC65" s="45">
        <v>70</v>
      </c>
      <c r="BD65" s="45">
        <v>111</v>
      </c>
      <c r="BE65" s="45">
        <v>56</v>
      </c>
      <c r="BF65" s="959">
        <v>53.166666666666664</v>
      </c>
      <c r="BG65" s="960">
        <v>48</v>
      </c>
    </row>
    <row r="66" spans="1:59" x14ac:dyDescent="0.25">
      <c r="A66" s="20" t="s">
        <v>670</v>
      </c>
      <c r="B66" s="11" t="s">
        <v>671</v>
      </c>
      <c r="C66" s="309">
        <v>7.6646999999999998</v>
      </c>
      <c r="D66" s="45">
        <v>104</v>
      </c>
      <c r="F66" s="20" t="s">
        <v>670</v>
      </c>
      <c r="G66" s="11" t="s">
        <v>671</v>
      </c>
      <c r="H66" s="1070">
        <v>-0.55359999999999943</v>
      </c>
      <c r="I66" s="45">
        <v>146</v>
      </c>
      <c r="K66" s="20" t="s">
        <v>670</v>
      </c>
      <c r="L66" s="11" t="s">
        <v>671</v>
      </c>
      <c r="M66" s="45">
        <v>1</v>
      </c>
      <c r="N66" s="309">
        <v>7.6646999999999998</v>
      </c>
      <c r="O66" s="1077">
        <v>7.1111000000000004</v>
      </c>
      <c r="P66" s="1070">
        <f>+O66-N66</f>
        <v>-0.55359999999999943</v>
      </c>
      <c r="Q66" s="1071">
        <v>4</v>
      </c>
      <c r="R66" s="1072">
        <f>+P66*Q66</f>
        <v>-2.2143999999999977</v>
      </c>
      <c r="S66" s="45">
        <v>145</v>
      </c>
      <c r="U66" s="20" t="s">
        <v>670</v>
      </c>
      <c r="V66" s="11" t="s">
        <v>671</v>
      </c>
      <c r="W66" s="45">
        <v>10</v>
      </c>
      <c r="X66" s="45">
        <v>13</v>
      </c>
      <c r="Y66" s="959">
        <v>0.76923076923076927</v>
      </c>
      <c r="Z66" s="45">
        <v>5</v>
      </c>
      <c r="AA66" s="45">
        <v>6</v>
      </c>
      <c r="AB66" s="1074">
        <v>0.45454545454545453</v>
      </c>
      <c r="AC66" s="45">
        <v>71</v>
      </c>
      <c r="AE66" s="20" t="s">
        <v>670</v>
      </c>
      <c r="AF66" s="11" t="s">
        <v>671</v>
      </c>
      <c r="AG66" s="1072">
        <v>-2.2143999999999977</v>
      </c>
      <c r="AH66" s="45">
        <v>10</v>
      </c>
      <c r="AI66" s="45">
        <v>13</v>
      </c>
      <c r="AJ66" s="959">
        <v>0.76923076923076927</v>
      </c>
      <c r="AK66" s="45">
        <v>95</v>
      </c>
      <c r="AM66" s="20" t="s">
        <v>670</v>
      </c>
      <c r="AN66" s="11" t="s">
        <v>671</v>
      </c>
      <c r="AO66" s="1072">
        <v>-2.2143999999999977</v>
      </c>
      <c r="AP66" s="45">
        <v>23</v>
      </c>
      <c r="AQ66" s="45">
        <v>5</v>
      </c>
      <c r="AR66" s="45">
        <v>-10</v>
      </c>
      <c r="AS66" s="45">
        <v>-5</v>
      </c>
      <c r="AT66" s="959">
        <v>0.5</v>
      </c>
      <c r="AU66" s="45">
        <v>93</v>
      </c>
      <c r="AW66" s="20" t="s">
        <v>670</v>
      </c>
      <c r="AX66" s="11" t="s">
        <v>671</v>
      </c>
      <c r="AY66" s="45">
        <v>104</v>
      </c>
      <c r="AZ66" s="45">
        <v>146</v>
      </c>
      <c r="BA66" s="45">
        <v>145</v>
      </c>
      <c r="BB66" s="45">
        <v>71</v>
      </c>
      <c r="BC66" s="45">
        <v>95</v>
      </c>
      <c r="BD66" s="45">
        <v>23</v>
      </c>
      <c r="BE66" s="45">
        <v>93</v>
      </c>
      <c r="BF66" s="959">
        <v>130.83333333333334</v>
      </c>
      <c r="BG66" s="960">
        <v>142</v>
      </c>
    </row>
    <row r="67" spans="1:59" x14ac:dyDescent="0.25">
      <c r="A67" s="20" t="s">
        <v>670</v>
      </c>
      <c r="B67" s="13" t="s">
        <v>20</v>
      </c>
      <c r="C67" s="309">
        <v>8.5694444444444446</v>
      </c>
      <c r="D67" s="45">
        <v>141</v>
      </c>
      <c r="F67" s="20" t="s">
        <v>670</v>
      </c>
      <c r="G67" s="13" t="s">
        <v>20</v>
      </c>
      <c r="H67" s="1070">
        <v>0.87495555555555526</v>
      </c>
      <c r="I67" s="45">
        <v>21</v>
      </c>
      <c r="K67" s="20" t="s">
        <v>670</v>
      </c>
      <c r="L67" s="13" t="s">
        <v>20</v>
      </c>
      <c r="M67" s="45">
        <v>1</v>
      </c>
      <c r="N67" s="309">
        <v>8.5694444444444446</v>
      </c>
      <c r="O67" s="1077">
        <v>9.4443999999999999</v>
      </c>
      <c r="P67" s="1070">
        <f>+O67-N67</f>
        <v>0.87495555555555526</v>
      </c>
      <c r="Q67" s="1071">
        <v>2</v>
      </c>
      <c r="R67" s="1072">
        <f>+P67*Q67</f>
        <v>1.7499111111111105</v>
      </c>
      <c r="S67" s="45">
        <v>46</v>
      </c>
      <c r="U67" s="20" t="s">
        <v>670</v>
      </c>
      <c r="V67" s="13" t="s">
        <v>20</v>
      </c>
      <c r="W67" s="45">
        <v>4</v>
      </c>
      <c r="X67" s="45">
        <v>27</v>
      </c>
      <c r="Y67" s="959">
        <v>0.14814814814814814</v>
      </c>
      <c r="Z67" s="45"/>
      <c r="AA67" s="45">
        <v>7</v>
      </c>
      <c r="AB67" s="1074">
        <v>0</v>
      </c>
      <c r="AC67" s="45">
        <v>112</v>
      </c>
      <c r="AE67" s="20" t="s">
        <v>670</v>
      </c>
      <c r="AF67" s="13" t="s">
        <v>20</v>
      </c>
      <c r="AG67" s="1072">
        <v>1.7499111111111105</v>
      </c>
      <c r="AH67" s="45">
        <v>4</v>
      </c>
      <c r="AI67" s="45">
        <v>27</v>
      </c>
      <c r="AJ67" s="959">
        <v>0.14814814814814814</v>
      </c>
      <c r="AK67" s="45">
        <v>149</v>
      </c>
      <c r="AM67" s="20" t="s">
        <v>670</v>
      </c>
      <c r="AN67" s="13" t="s">
        <v>20</v>
      </c>
      <c r="AO67" s="1072">
        <v>1.7499111111111105</v>
      </c>
      <c r="AP67" s="45">
        <v>31</v>
      </c>
      <c r="AQ67" s="45">
        <v>11</v>
      </c>
      <c r="AR67" s="45">
        <v>-7</v>
      </c>
      <c r="AS67" s="45">
        <v>4</v>
      </c>
      <c r="AT67" s="959">
        <v>1.5714285714285714</v>
      </c>
      <c r="AU67" s="45">
        <v>30</v>
      </c>
      <c r="AW67" s="20" t="s">
        <v>670</v>
      </c>
      <c r="AX67" s="13" t="s">
        <v>20</v>
      </c>
      <c r="AY67" s="45">
        <v>141</v>
      </c>
      <c r="AZ67" s="45">
        <v>21</v>
      </c>
      <c r="BA67" s="45">
        <v>46</v>
      </c>
      <c r="BB67" s="45">
        <v>112</v>
      </c>
      <c r="BC67" s="45">
        <v>149</v>
      </c>
      <c r="BD67" s="45">
        <v>31</v>
      </c>
      <c r="BE67" s="45">
        <v>30</v>
      </c>
      <c r="BF67" s="959">
        <v>103.33333333333333</v>
      </c>
      <c r="BG67" s="960">
        <v>111</v>
      </c>
    </row>
    <row r="68" spans="1:59" x14ac:dyDescent="0.25">
      <c r="A68" s="104" t="s">
        <v>546</v>
      </c>
      <c r="B68" s="13" t="s">
        <v>675</v>
      </c>
      <c r="C68" s="309">
        <v>5.8333000000000004</v>
      </c>
      <c r="D68" s="45">
        <v>30</v>
      </c>
      <c r="F68" s="104" t="s">
        <v>546</v>
      </c>
      <c r="G68" s="13" t="s">
        <v>675</v>
      </c>
      <c r="H68" s="1070">
        <v>0.66669999999999963</v>
      </c>
      <c r="I68" s="45">
        <v>28</v>
      </c>
      <c r="K68" s="104" t="s">
        <v>546</v>
      </c>
      <c r="L68" s="13" t="s">
        <v>675</v>
      </c>
      <c r="M68" s="45">
        <v>1</v>
      </c>
      <c r="N68" s="309">
        <v>5.8333000000000004</v>
      </c>
      <c r="O68" s="1077">
        <v>6.5</v>
      </c>
      <c r="P68" s="1070">
        <f>+O68-N68</f>
        <v>0.66669999999999963</v>
      </c>
      <c r="Q68" s="1071">
        <v>4</v>
      </c>
      <c r="R68" s="1072">
        <f>+P68*Q68</f>
        <v>2.6667999999999985</v>
      </c>
      <c r="S68" s="45">
        <v>28</v>
      </c>
      <c r="U68" s="104" t="s">
        <v>546</v>
      </c>
      <c r="V68" s="13" t="s">
        <v>675</v>
      </c>
      <c r="W68" s="45">
        <v>11</v>
      </c>
      <c r="X68" s="45">
        <v>6</v>
      </c>
      <c r="Y68" s="959">
        <v>1.8333333333333333</v>
      </c>
      <c r="Z68" s="45">
        <v>6</v>
      </c>
      <c r="AA68" s="45">
        <v>2</v>
      </c>
      <c r="AB68" s="1074">
        <v>0.75</v>
      </c>
      <c r="AC68" s="45">
        <v>7</v>
      </c>
      <c r="AE68" s="104" t="s">
        <v>546</v>
      </c>
      <c r="AF68" s="13" t="s">
        <v>675</v>
      </c>
      <c r="AG68" s="1072">
        <v>2.6667999999999985</v>
      </c>
      <c r="AH68" s="45">
        <v>11</v>
      </c>
      <c r="AI68" s="45">
        <v>6</v>
      </c>
      <c r="AJ68" s="959">
        <v>1.8333333333333333</v>
      </c>
      <c r="AK68" s="45">
        <v>38</v>
      </c>
      <c r="AM68" s="104" t="s">
        <v>546</v>
      </c>
      <c r="AN68" s="13" t="s">
        <v>675</v>
      </c>
      <c r="AO68" s="1072">
        <v>2.6667999999999985</v>
      </c>
      <c r="AP68" s="45">
        <v>17</v>
      </c>
      <c r="AQ68" s="45">
        <v>8</v>
      </c>
      <c r="AR68" s="45">
        <v>-2</v>
      </c>
      <c r="AS68" s="45">
        <v>6</v>
      </c>
      <c r="AT68" s="959">
        <v>4</v>
      </c>
      <c r="AU68" s="45">
        <v>10</v>
      </c>
      <c r="AW68" s="104" t="s">
        <v>546</v>
      </c>
      <c r="AX68" s="13" t="s">
        <v>675</v>
      </c>
      <c r="AY68" s="45">
        <v>30</v>
      </c>
      <c r="AZ68" s="45">
        <v>28</v>
      </c>
      <c r="BA68" s="45">
        <v>28</v>
      </c>
      <c r="BB68" s="45">
        <v>7</v>
      </c>
      <c r="BC68" s="45">
        <v>38</v>
      </c>
      <c r="BD68" s="45">
        <v>17</v>
      </c>
      <c r="BE68" s="45">
        <v>10</v>
      </c>
      <c r="BF68" s="959">
        <v>26</v>
      </c>
      <c r="BG68" s="960">
        <v>15</v>
      </c>
    </row>
    <row r="69" spans="1:59" x14ac:dyDescent="0.25">
      <c r="A69" s="16" t="s">
        <v>676</v>
      </c>
      <c r="B69" s="13" t="s">
        <v>677</v>
      </c>
      <c r="C69" s="497">
        <v>8.8000000000000007</v>
      </c>
      <c r="D69" s="4">
        <v>142</v>
      </c>
      <c r="F69" s="16" t="s">
        <v>676</v>
      </c>
      <c r="G69" s="13" t="s">
        <v>677</v>
      </c>
      <c r="H69" s="670">
        <v>0.19999999999999929</v>
      </c>
      <c r="I69" s="4">
        <v>69</v>
      </c>
      <c r="K69" s="16" t="s">
        <v>676</v>
      </c>
      <c r="L69" s="13" t="s">
        <v>677</v>
      </c>
      <c r="M69" s="47"/>
      <c r="N69" s="497">
        <v>8.8000000000000007</v>
      </c>
      <c r="O69" s="1060">
        <v>9</v>
      </c>
      <c r="P69" s="670">
        <v>0.19999999999999929</v>
      </c>
      <c r="Q69" s="1061">
        <v>2</v>
      </c>
      <c r="R69" s="1062">
        <v>0.39999999999999858</v>
      </c>
      <c r="S69" s="47">
        <v>72</v>
      </c>
      <c r="U69" s="16" t="s">
        <v>676</v>
      </c>
      <c r="V69" s="13" t="s">
        <v>677</v>
      </c>
      <c r="W69" s="47">
        <v>1</v>
      </c>
      <c r="X69" s="47">
        <v>4</v>
      </c>
      <c r="Y69" s="229">
        <v>0.25</v>
      </c>
      <c r="Z69" s="47">
        <v>1</v>
      </c>
      <c r="AA69" s="47"/>
      <c r="AB69" s="1052">
        <v>1</v>
      </c>
      <c r="AC69" s="44">
        <v>1</v>
      </c>
      <c r="AE69" s="16" t="s">
        <v>676</v>
      </c>
      <c r="AF69" s="13" t="s">
        <v>677</v>
      </c>
      <c r="AG69" s="1062">
        <v>0.39999999999999858</v>
      </c>
      <c r="AH69" s="47">
        <v>1</v>
      </c>
      <c r="AI69" s="47">
        <v>4</v>
      </c>
      <c r="AJ69" s="229">
        <v>0.25</v>
      </c>
      <c r="AK69" s="4">
        <v>136</v>
      </c>
      <c r="AM69" s="16" t="s">
        <v>676</v>
      </c>
      <c r="AN69" s="13" t="s">
        <v>677</v>
      </c>
      <c r="AO69" s="1062">
        <v>0.39999999999999858</v>
      </c>
      <c r="AP69" s="47">
        <v>5</v>
      </c>
      <c r="AQ69" s="47">
        <v>1</v>
      </c>
      <c r="AR69" s="47">
        <v>0</v>
      </c>
      <c r="AS69" s="47">
        <v>1</v>
      </c>
      <c r="AT69" s="229" t="e">
        <v>#DIV/0!</v>
      </c>
      <c r="AU69" s="4">
        <v>1</v>
      </c>
      <c r="AW69" s="16" t="s">
        <v>676</v>
      </c>
      <c r="AX69" s="13" t="s">
        <v>677</v>
      </c>
      <c r="AY69" s="249">
        <v>142</v>
      </c>
      <c r="AZ69" s="4">
        <v>69</v>
      </c>
      <c r="BA69" s="953">
        <v>72</v>
      </c>
      <c r="BB69" s="954">
        <v>1</v>
      </c>
      <c r="BC69" s="955">
        <v>136</v>
      </c>
      <c r="BD69" s="956">
        <v>5</v>
      </c>
      <c r="BE69" s="957">
        <v>1</v>
      </c>
      <c r="BF69" s="183">
        <v>84.666666666666671</v>
      </c>
      <c r="BG69" s="586">
        <v>87</v>
      </c>
    </row>
    <row r="70" spans="1:59" x14ac:dyDescent="0.25">
      <c r="A70" s="10" t="s">
        <v>21</v>
      </c>
      <c r="B70" s="13" t="s">
        <v>22</v>
      </c>
      <c r="C70" s="309">
        <v>8.1305999999999994</v>
      </c>
      <c r="D70" s="45">
        <v>129</v>
      </c>
      <c r="F70" s="10" t="s">
        <v>21</v>
      </c>
      <c r="G70" s="13" t="s">
        <v>22</v>
      </c>
      <c r="H70" s="1070">
        <v>0.24440000000000062</v>
      </c>
      <c r="I70" s="45">
        <v>67</v>
      </c>
      <c r="K70" s="10" t="s">
        <v>21</v>
      </c>
      <c r="L70" s="13" t="s">
        <v>22</v>
      </c>
      <c r="M70" s="45">
        <v>1</v>
      </c>
      <c r="N70" s="309">
        <v>8.1305999999999994</v>
      </c>
      <c r="O70" s="1077">
        <v>8.375</v>
      </c>
      <c r="P70" s="1070">
        <f>+O70-N70</f>
        <v>0.24440000000000062</v>
      </c>
      <c r="Q70" s="1071">
        <v>3</v>
      </c>
      <c r="R70" s="1072">
        <f>+P70*Q70</f>
        <v>0.73320000000000185</v>
      </c>
      <c r="S70" s="45">
        <v>64</v>
      </c>
      <c r="U70" s="10" t="s">
        <v>21</v>
      </c>
      <c r="V70" s="13" t="s">
        <v>22</v>
      </c>
      <c r="W70" s="45">
        <v>48</v>
      </c>
      <c r="X70" s="45">
        <v>64</v>
      </c>
      <c r="Y70" s="959">
        <v>0.75</v>
      </c>
      <c r="Z70" s="45">
        <v>18</v>
      </c>
      <c r="AA70" s="45">
        <v>15</v>
      </c>
      <c r="AB70" s="1074">
        <v>0.54545454545454541</v>
      </c>
      <c r="AC70" s="45">
        <v>41</v>
      </c>
      <c r="AE70" s="10" t="s">
        <v>21</v>
      </c>
      <c r="AF70" s="13" t="s">
        <v>22</v>
      </c>
      <c r="AG70" s="1072">
        <v>0.73320000000000185</v>
      </c>
      <c r="AH70" s="45">
        <v>48</v>
      </c>
      <c r="AI70" s="45">
        <v>64</v>
      </c>
      <c r="AJ70" s="959">
        <v>0.75</v>
      </c>
      <c r="AK70" s="45">
        <v>97</v>
      </c>
      <c r="AM70" s="10" t="s">
        <v>21</v>
      </c>
      <c r="AN70" s="13" t="s">
        <v>22</v>
      </c>
      <c r="AO70" s="1072">
        <v>0.73320000000000185</v>
      </c>
      <c r="AP70" s="45">
        <v>105</v>
      </c>
      <c r="AQ70" s="45">
        <v>38</v>
      </c>
      <c r="AR70" s="45">
        <v>-42</v>
      </c>
      <c r="AS70" s="45">
        <v>-4</v>
      </c>
      <c r="AT70" s="959">
        <v>0.90476190476190477</v>
      </c>
      <c r="AU70" s="45">
        <v>76</v>
      </c>
      <c r="AW70" s="10" t="s">
        <v>21</v>
      </c>
      <c r="AX70" s="13" t="s">
        <v>22</v>
      </c>
      <c r="AY70" s="45">
        <v>129</v>
      </c>
      <c r="AZ70" s="45">
        <v>67</v>
      </c>
      <c r="BA70" s="45">
        <v>64</v>
      </c>
      <c r="BB70" s="45">
        <v>41</v>
      </c>
      <c r="BC70" s="45">
        <v>97</v>
      </c>
      <c r="BD70" s="45">
        <v>105</v>
      </c>
      <c r="BE70" s="45">
        <v>76</v>
      </c>
      <c r="BF70" s="959">
        <v>95.5</v>
      </c>
      <c r="BG70" s="960">
        <v>100</v>
      </c>
    </row>
    <row r="71" spans="1:59" x14ac:dyDescent="0.25">
      <c r="A71" s="19" t="s">
        <v>678</v>
      </c>
      <c r="B71" s="13" t="s">
        <v>679</v>
      </c>
      <c r="C71" s="144">
        <v>6.9499999999999993</v>
      </c>
      <c r="D71" s="4">
        <v>79</v>
      </c>
      <c r="F71" s="19" t="s">
        <v>678</v>
      </c>
      <c r="G71" s="13" t="s">
        <v>679</v>
      </c>
      <c r="H71" s="1064">
        <v>1.25</v>
      </c>
      <c r="I71" s="4">
        <v>11</v>
      </c>
      <c r="K71" s="19" t="s">
        <v>678</v>
      </c>
      <c r="L71" s="13" t="s">
        <v>679</v>
      </c>
      <c r="M71" s="47"/>
      <c r="N71" s="144">
        <v>6.9499999999999993</v>
      </c>
      <c r="O71" s="136">
        <v>8.1999999999999993</v>
      </c>
      <c r="P71" s="1064">
        <v>1.25</v>
      </c>
      <c r="Q71" s="1061">
        <v>3</v>
      </c>
      <c r="R71" s="1062">
        <v>3.75</v>
      </c>
      <c r="S71" s="47">
        <v>13</v>
      </c>
      <c r="U71" s="19" t="s">
        <v>678</v>
      </c>
      <c r="V71" s="13" t="s">
        <v>679</v>
      </c>
      <c r="W71" s="47">
        <v>7</v>
      </c>
      <c r="X71" s="47">
        <v>7</v>
      </c>
      <c r="Y71" s="229">
        <v>1</v>
      </c>
      <c r="Z71" s="47">
        <v>1</v>
      </c>
      <c r="AA71" s="47"/>
      <c r="AB71" s="1052">
        <v>1</v>
      </c>
      <c r="AC71" s="44">
        <v>1</v>
      </c>
      <c r="AE71" s="19" t="s">
        <v>678</v>
      </c>
      <c r="AF71" s="13" t="s">
        <v>679</v>
      </c>
      <c r="AG71" s="1062">
        <v>3.75</v>
      </c>
      <c r="AH71" s="47">
        <v>7</v>
      </c>
      <c r="AI71" s="47">
        <v>7</v>
      </c>
      <c r="AJ71" s="229">
        <v>1</v>
      </c>
      <c r="AK71" s="4">
        <v>76</v>
      </c>
      <c r="AM71" s="19" t="s">
        <v>678</v>
      </c>
      <c r="AN71" s="13" t="s">
        <v>679</v>
      </c>
      <c r="AO71" s="1062">
        <v>3.75</v>
      </c>
      <c r="AP71" s="47">
        <v>14</v>
      </c>
      <c r="AQ71" s="47">
        <v>13</v>
      </c>
      <c r="AR71" s="47">
        <v>0</v>
      </c>
      <c r="AS71" s="47">
        <v>13</v>
      </c>
      <c r="AT71" s="229" t="e">
        <v>#DIV/0!</v>
      </c>
      <c r="AU71" s="4">
        <v>1</v>
      </c>
      <c r="AW71" s="19" t="s">
        <v>678</v>
      </c>
      <c r="AX71" s="13" t="s">
        <v>679</v>
      </c>
      <c r="AY71" s="249">
        <v>79</v>
      </c>
      <c r="AZ71" s="4">
        <v>11</v>
      </c>
      <c r="BA71" s="953">
        <v>13</v>
      </c>
      <c r="BB71" s="954">
        <v>1</v>
      </c>
      <c r="BC71" s="955">
        <v>76</v>
      </c>
      <c r="BD71" s="956">
        <v>14</v>
      </c>
      <c r="BE71" s="957">
        <v>1</v>
      </c>
      <c r="BF71" s="183">
        <v>33.833333333333336</v>
      </c>
      <c r="BG71" s="586">
        <v>24</v>
      </c>
    </row>
    <row r="72" spans="1:59" x14ac:dyDescent="0.25">
      <c r="A72" s="19" t="s">
        <v>680</v>
      </c>
      <c r="B72" s="13" t="s">
        <v>681</v>
      </c>
      <c r="C72" s="156">
        <v>7.3472222222222223</v>
      </c>
      <c r="D72" s="4">
        <v>92</v>
      </c>
      <c r="F72" s="19" t="s">
        <v>680</v>
      </c>
      <c r="G72" s="13" t="s">
        <v>681</v>
      </c>
      <c r="H72" s="1064">
        <v>-0.22222222222222232</v>
      </c>
      <c r="I72" s="4">
        <v>122</v>
      </c>
      <c r="K72" s="19" t="s">
        <v>680</v>
      </c>
      <c r="L72" s="13" t="s">
        <v>681</v>
      </c>
      <c r="M72" s="47"/>
      <c r="N72" s="156">
        <v>7.3472222222222223</v>
      </c>
      <c r="O72" s="136">
        <v>7.125</v>
      </c>
      <c r="P72" s="1064">
        <v>-0.22222222222222232</v>
      </c>
      <c r="Q72" s="1061">
        <v>4</v>
      </c>
      <c r="R72" s="1062">
        <v>-0.88888888888888928</v>
      </c>
      <c r="S72" s="47">
        <v>134</v>
      </c>
      <c r="U72" s="19" t="s">
        <v>680</v>
      </c>
      <c r="V72" s="13" t="s">
        <v>681</v>
      </c>
      <c r="W72" s="47">
        <v>33</v>
      </c>
      <c r="X72" s="47">
        <v>18</v>
      </c>
      <c r="Y72" s="229">
        <v>1.8333333333333333</v>
      </c>
      <c r="Z72" s="47">
        <v>7</v>
      </c>
      <c r="AA72" s="47">
        <v>4</v>
      </c>
      <c r="AB72" s="1052">
        <v>0.63636363636363635</v>
      </c>
      <c r="AC72" s="44">
        <v>23</v>
      </c>
      <c r="AE72" s="19" t="s">
        <v>680</v>
      </c>
      <c r="AF72" s="13" t="s">
        <v>681</v>
      </c>
      <c r="AG72" s="1062">
        <v>-0.88888888888888928</v>
      </c>
      <c r="AH72" s="47">
        <v>33</v>
      </c>
      <c r="AI72" s="47">
        <v>18</v>
      </c>
      <c r="AJ72" s="229">
        <v>1.8333333333333333</v>
      </c>
      <c r="AK72" s="4">
        <v>38</v>
      </c>
      <c r="AM72" s="19" t="s">
        <v>680</v>
      </c>
      <c r="AN72" s="13" t="s">
        <v>681</v>
      </c>
      <c r="AO72" s="1062">
        <v>-0.88888888888888928</v>
      </c>
      <c r="AP72" s="47">
        <v>51</v>
      </c>
      <c r="AQ72" s="47">
        <v>11</v>
      </c>
      <c r="AR72" s="47">
        <v>-14</v>
      </c>
      <c r="AS72" s="47">
        <v>-3</v>
      </c>
      <c r="AT72" s="229">
        <v>0.7857142857142857</v>
      </c>
      <c r="AU72" s="4">
        <v>83</v>
      </c>
      <c r="AW72" s="19" t="s">
        <v>680</v>
      </c>
      <c r="AX72" s="13" t="s">
        <v>681</v>
      </c>
      <c r="AY72" s="249">
        <v>92</v>
      </c>
      <c r="AZ72" s="4">
        <v>122</v>
      </c>
      <c r="BA72" s="953">
        <v>134</v>
      </c>
      <c r="BB72" s="954">
        <v>23</v>
      </c>
      <c r="BC72" s="955">
        <v>38</v>
      </c>
      <c r="BD72" s="956">
        <v>51</v>
      </c>
      <c r="BE72" s="957">
        <v>83</v>
      </c>
      <c r="BF72" s="183">
        <v>97.5</v>
      </c>
      <c r="BG72" s="586">
        <v>103</v>
      </c>
    </row>
    <row r="73" spans="1:59" x14ac:dyDescent="0.25">
      <c r="A73" s="16" t="s">
        <v>683</v>
      </c>
      <c r="B73" s="11" t="s">
        <v>684</v>
      </c>
      <c r="C73" s="156">
        <v>9.9</v>
      </c>
      <c r="D73" s="4">
        <v>166</v>
      </c>
      <c r="F73" s="16" t="s">
        <v>683</v>
      </c>
      <c r="G73" s="11" t="s">
        <v>684</v>
      </c>
      <c r="H73" s="1064">
        <v>0</v>
      </c>
      <c r="I73" s="4">
        <v>82</v>
      </c>
      <c r="K73" s="16" t="s">
        <v>683</v>
      </c>
      <c r="L73" s="11" t="s">
        <v>684</v>
      </c>
      <c r="M73" s="47"/>
      <c r="N73" s="156">
        <v>9.9</v>
      </c>
      <c r="O73" s="136">
        <v>9.9</v>
      </c>
      <c r="P73" s="1064">
        <v>0</v>
      </c>
      <c r="Q73" s="1061">
        <v>1</v>
      </c>
      <c r="R73" s="1062">
        <v>0</v>
      </c>
      <c r="S73" s="47">
        <v>81</v>
      </c>
      <c r="U73" s="16" t="s">
        <v>683</v>
      </c>
      <c r="V73" s="11" t="s">
        <v>684</v>
      </c>
      <c r="W73" s="47">
        <v>2</v>
      </c>
      <c r="X73" s="47">
        <v>8</v>
      </c>
      <c r="Y73" s="229">
        <v>0.25</v>
      </c>
      <c r="Z73" s="47">
        <v>1</v>
      </c>
      <c r="AA73" s="47">
        <v>3</v>
      </c>
      <c r="AB73" s="1052">
        <v>0.25</v>
      </c>
      <c r="AC73" s="44">
        <f>+AC72+1</f>
        <v>24</v>
      </c>
      <c r="AE73" s="16" t="s">
        <v>683</v>
      </c>
      <c r="AF73" s="11" t="s">
        <v>684</v>
      </c>
      <c r="AG73" s="1062">
        <v>0</v>
      </c>
      <c r="AH73" s="47">
        <v>2</v>
      </c>
      <c r="AI73" s="47">
        <v>8</v>
      </c>
      <c r="AJ73" s="229">
        <v>0.25</v>
      </c>
      <c r="AK73" s="4">
        <v>136</v>
      </c>
      <c r="AM73" s="16" t="s">
        <v>683</v>
      </c>
      <c r="AN73" s="11" t="s">
        <v>684</v>
      </c>
      <c r="AO73" s="1062">
        <v>0</v>
      </c>
      <c r="AP73" s="47">
        <v>10</v>
      </c>
      <c r="AQ73" s="47">
        <v>4</v>
      </c>
      <c r="AR73" s="47">
        <v>-3</v>
      </c>
      <c r="AS73" s="47">
        <v>1</v>
      </c>
      <c r="AT73" s="229">
        <v>1.3333333333333333</v>
      </c>
      <c r="AU73" s="4">
        <v>40</v>
      </c>
      <c r="AW73" s="16" t="s">
        <v>683</v>
      </c>
      <c r="AX73" s="11" t="s">
        <v>684</v>
      </c>
      <c r="AY73" s="249">
        <v>166</v>
      </c>
      <c r="AZ73" s="4">
        <v>82</v>
      </c>
      <c r="BA73" s="953">
        <v>81</v>
      </c>
      <c r="BB73" s="954">
        <v>98</v>
      </c>
      <c r="BC73" s="955">
        <v>136</v>
      </c>
      <c r="BD73" s="956">
        <v>10</v>
      </c>
      <c r="BE73" s="957">
        <v>40</v>
      </c>
      <c r="BF73" s="183">
        <v>123.5</v>
      </c>
      <c r="BG73" s="586">
        <v>134</v>
      </c>
    </row>
    <row r="74" spans="1:59" x14ac:dyDescent="0.25">
      <c r="A74" s="611" t="s">
        <v>686</v>
      </c>
      <c r="B74" s="6" t="s">
        <v>687</v>
      </c>
      <c r="C74" s="144">
        <v>9.8000000000000007</v>
      </c>
      <c r="D74" s="4">
        <v>165</v>
      </c>
      <c r="F74" s="611" t="s">
        <v>686</v>
      </c>
      <c r="G74" s="6" t="s">
        <v>687</v>
      </c>
      <c r="H74" s="1064">
        <v>0</v>
      </c>
      <c r="I74" s="4">
        <v>82</v>
      </c>
      <c r="K74" s="611" t="s">
        <v>686</v>
      </c>
      <c r="L74" s="6" t="s">
        <v>687</v>
      </c>
      <c r="M74" s="47"/>
      <c r="N74" s="144">
        <v>9.8000000000000007</v>
      </c>
      <c r="O74" s="136">
        <v>9.8000000000000007</v>
      </c>
      <c r="P74" s="1064">
        <v>0</v>
      </c>
      <c r="Q74" s="1061">
        <v>1</v>
      </c>
      <c r="R74" s="1062">
        <v>0</v>
      </c>
      <c r="S74" s="47">
        <v>81</v>
      </c>
      <c r="U74" s="611" t="s">
        <v>686</v>
      </c>
      <c r="V74" s="6" t="s">
        <v>687</v>
      </c>
      <c r="W74" s="47">
        <v>3</v>
      </c>
      <c r="X74" s="47">
        <v>7</v>
      </c>
      <c r="Y74" s="229">
        <v>0.42857142857142855</v>
      </c>
      <c r="Z74" s="47">
        <v>3</v>
      </c>
      <c r="AA74" s="47">
        <v>1</v>
      </c>
      <c r="AB74" s="1052">
        <v>0.75</v>
      </c>
      <c r="AC74" s="44">
        <v>7</v>
      </c>
      <c r="AE74" s="611" t="s">
        <v>686</v>
      </c>
      <c r="AF74" s="6" t="s">
        <v>687</v>
      </c>
      <c r="AG74" s="1062">
        <v>0</v>
      </c>
      <c r="AH74" s="47">
        <v>3</v>
      </c>
      <c r="AI74" s="47">
        <v>7</v>
      </c>
      <c r="AJ74" s="229">
        <v>0.42857142857142855</v>
      </c>
      <c r="AK74" s="4">
        <v>123</v>
      </c>
      <c r="AM74" s="611" t="s">
        <v>686</v>
      </c>
      <c r="AN74" s="6" t="s">
        <v>687</v>
      </c>
      <c r="AO74" s="1062">
        <v>0</v>
      </c>
      <c r="AP74" s="47">
        <v>10</v>
      </c>
      <c r="AQ74" s="47">
        <v>3</v>
      </c>
      <c r="AR74" s="47">
        <v>-1</v>
      </c>
      <c r="AS74" s="47">
        <v>2</v>
      </c>
      <c r="AT74" s="229">
        <v>3</v>
      </c>
      <c r="AU74" s="4">
        <v>15</v>
      </c>
      <c r="AW74" s="611" t="s">
        <v>686</v>
      </c>
      <c r="AX74" s="6" t="s">
        <v>687</v>
      </c>
      <c r="AY74" s="249">
        <v>165</v>
      </c>
      <c r="AZ74" s="4">
        <v>82</v>
      </c>
      <c r="BA74" s="953">
        <v>81</v>
      </c>
      <c r="BB74" s="954">
        <v>7</v>
      </c>
      <c r="BC74" s="955">
        <v>123</v>
      </c>
      <c r="BD74" s="956">
        <v>10</v>
      </c>
      <c r="BE74" s="957">
        <v>15</v>
      </c>
      <c r="BF74" s="183">
        <v>95.166666666666671</v>
      </c>
      <c r="BG74" s="586">
        <v>99</v>
      </c>
    </row>
    <row r="75" spans="1:59" x14ac:dyDescent="0.25">
      <c r="A75" s="15" t="s">
        <v>686</v>
      </c>
      <c r="B75" s="6" t="s">
        <v>688</v>
      </c>
      <c r="C75" s="144">
        <v>9</v>
      </c>
      <c r="D75" s="4">
        <v>145</v>
      </c>
      <c r="F75" s="15" t="s">
        <v>686</v>
      </c>
      <c r="G75" s="6" t="s">
        <v>688</v>
      </c>
      <c r="H75" s="1064">
        <v>0</v>
      </c>
      <c r="I75" s="4">
        <v>82</v>
      </c>
      <c r="K75" s="15" t="s">
        <v>686</v>
      </c>
      <c r="L75" s="6" t="s">
        <v>688</v>
      </c>
      <c r="M75" s="47"/>
      <c r="N75" s="144">
        <v>9</v>
      </c>
      <c r="O75" s="136">
        <v>9</v>
      </c>
      <c r="P75" s="1064">
        <v>0</v>
      </c>
      <c r="Q75" s="1061">
        <v>2</v>
      </c>
      <c r="R75" s="1062">
        <v>0</v>
      </c>
      <c r="S75" s="47">
        <v>81</v>
      </c>
      <c r="U75" s="15" t="s">
        <v>686</v>
      </c>
      <c r="V75" s="6" t="s">
        <v>688</v>
      </c>
      <c r="W75" s="47">
        <v>6</v>
      </c>
      <c r="X75" s="47">
        <v>4</v>
      </c>
      <c r="Y75" s="229">
        <v>1.5</v>
      </c>
      <c r="Z75" s="125"/>
      <c r="AA75" s="125"/>
      <c r="AB75" s="1052" t="e">
        <v>#DIV/0!</v>
      </c>
      <c r="AC75" s="44">
        <v>1</v>
      </c>
      <c r="AE75" s="15" t="s">
        <v>686</v>
      </c>
      <c r="AF75" s="6" t="s">
        <v>688</v>
      </c>
      <c r="AG75" s="1062">
        <v>0</v>
      </c>
      <c r="AH75" s="47">
        <v>6</v>
      </c>
      <c r="AI75" s="47">
        <v>4</v>
      </c>
      <c r="AJ75" s="229">
        <v>1.5</v>
      </c>
      <c r="AK75" s="4">
        <v>48</v>
      </c>
      <c r="AM75" s="15" t="s">
        <v>686</v>
      </c>
      <c r="AN75" s="6" t="s">
        <v>688</v>
      </c>
      <c r="AO75" s="1062">
        <v>0</v>
      </c>
      <c r="AP75" s="47">
        <v>10</v>
      </c>
      <c r="AQ75" s="47">
        <v>0</v>
      </c>
      <c r="AR75" s="47">
        <v>0</v>
      </c>
      <c r="AS75" s="47">
        <v>0</v>
      </c>
      <c r="AT75" s="229" t="e">
        <v>#DIV/0!</v>
      </c>
      <c r="AU75" s="4">
        <v>1</v>
      </c>
      <c r="AW75" s="15" t="s">
        <v>686</v>
      </c>
      <c r="AX75" s="6" t="s">
        <v>688</v>
      </c>
      <c r="AY75" s="249">
        <v>145</v>
      </c>
      <c r="AZ75" s="4">
        <v>82</v>
      </c>
      <c r="BA75" s="953">
        <v>81</v>
      </c>
      <c r="BB75" s="954">
        <v>1</v>
      </c>
      <c r="BC75" s="955">
        <v>48</v>
      </c>
      <c r="BD75" s="956">
        <v>10</v>
      </c>
      <c r="BE75" s="957">
        <v>1</v>
      </c>
      <c r="BF75" s="183">
        <v>71.166666666666671</v>
      </c>
      <c r="BG75" s="586">
        <v>71</v>
      </c>
    </row>
    <row r="76" spans="1:59" x14ac:dyDescent="0.25">
      <c r="A76" s="10" t="s">
        <v>23</v>
      </c>
      <c r="B76" s="13" t="s">
        <v>24</v>
      </c>
      <c r="C76" s="416">
        <v>7.2556000000000003</v>
      </c>
      <c r="D76" s="45">
        <v>90</v>
      </c>
      <c r="F76" s="10" t="s">
        <v>23</v>
      </c>
      <c r="G76" s="13" t="s">
        <v>24</v>
      </c>
      <c r="H76" s="1070">
        <v>1.1193999999999997</v>
      </c>
      <c r="I76" s="45">
        <v>16</v>
      </c>
      <c r="K76" s="10" t="s">
        <v>23</v>
      </c>
      <c r="L76" s="13" t="s">
        <v>24</v>
      </c>
      <c r="M76" s="45">
        <v>1</v>
      </c>
      <c r="N76" s="416">
        <v>7.2556000000000003</v>
      </c>
      <c r="O76" s="1077">
        <v>8.375</v>
      </c>
      <c r="P76" s="1070">
        <f>+O76-N76</f>
        <v>1.1193999999999997</v>
      </c>
      <c r="Q76" s="1071">
        <v>4</v>
      </c>
      <c r="R76" s="1072">
        <f>+P76*Q76</f>
        <v>4.4775999999999989</v>
      </c>
      <c r="S76" s="45">
        <v>8</v>
      </c>
      <c r="U76" s="10" t="s">
        <v>23</v>
      </c>
      <c r="V76" s="13" t="s">
        <v>24</v>
      </c>
      <c r="W76" s="45">
        <v>53</v>
      </c>
      <c r="X76" s="45">
        <v>53</v>
      </c>
      <c r="Y76" s="959">
        <v>1</v>
      </c>
      <c r="Z76" s="45">
        <v>14</v>
      </c>
      <c r="AA76" s="45">
        <v>19</v>
      </c>
      <c r="AB76" s="1074">
        <v>0.42424242424242425</v>
      </c>
      <c r="AC76" s="45">
        <v>75</v>
      </c>
      <c r="AE76" s="10" t="s">
        <v>23</v>
      </c>
      <c r="AF76" s="13" t="s">
        <v>24</v>
      </c>
      <c r="AG76" s="1072">
        <v>4.4775999999999989</v>
      </c>
      <c r="AH76" s="45">
        <v>53</v>
      </c>
      <c r="AI76" s="45">
        <v>53</v>
      </c>
      <c r="AJ76" s="959">
        <v>1</v>
      </c>
      <c r="AK76" s="45">
        <v>76</v>
      </c>
      <c r="AM76" s="10" t="s">
        <v>23</v>
      </c>
      <c r="AN76" s="13" t="s">
        <v>24</v>
      </c>
      <c r="AO76" s="1072">
        <v>4.4775999999999989</v>
      </c>
      <c r="AP76" s="45">
        <v>106</v>
      </c>
      <c r="AQ76" s="45">
        <v>36</v>
      </c>
      <c r="AR76" s="45">
        <v>-37</v>
      </c>
      <c r="AS76" s="45">
        <v>-1</v>
      </c>
      <c r="AT76" s="959">
        <v>0.97297297297297303</v>
      </c>
      <c r="AU76" s="45">
        <v>75</v>
      </c>
      <c r="AW76" s="10" t="s">
        <v>23</v>
      </c>
      <c r="AX76" s="13" t="s">
        <v>24</v>
      </c>
      <c r="AY76" s="45">
        <v>90</v>
      </c>
      <c r="AZ76" s="45">
        <v>16</v>
      </c>
      <c r="BA76" s="45">
        <v>8</v>
      </c>
      <c r="BB76" s="45">
        <v>75</v>
      </c>
      <c r="BC76" s="45">
        <v>76</v>
      </c>
      <c r="BD76" s="45">
        <v>106</v>
      </c>
      <c r="BE76" s="45">
        <v>75</v>
      </c>
      <c r="BF76" s="959">
        <v>70</v>
      </c>
      <c r="BG76" s="960">
        <v>69</v>
      </c>
    </row>
    <row r="77" spans="1:59" x14ac:dyDescent="0.25">
      <c r="A77" s="10" t="s">
        <v>689</v>
      </c>
      <c r="B77" s="13" t="s">
        <v>690</v>
      </c>
      <c r="C77" s="309">
        <v>4.875</v>
      </c>
      <c r="D77" s="45">
        <v>7</v>
      </c>
      <c r="F77" s="10" t="s">
        <v>689</v>
      </c>
      <c r="G77" s="13" t="s">
        <v>690</v>
      </c>
      <c r="H77" s="1070">
        <v>0.125</v>
      </c>
      <c r="I77" s="45">
        <v>74</v>
      </c>
      <c r="K77" s="10" t="s">
        <v>689</v>
      </c>
      <c r="L77" s="13" t="s">
        <v>690</v>
      </c>
      <c r="M77" s="45">
        <v>1</v>
      </c>
      <c r="N77" s="309">
        <v>4.875</v>
      </c>
      <c r="O77" s="1077">
        <v>5</v>
      </c>
      <c r="P77" s="1070">
        <f>+O77-N77</f>
        <v>0.125</v>
      </c>
      <c r="Q77" s="1071">
        <v>6</v>
      </c>
      <c r="R77" s="1072">
        <f>+P77*Q77</f>
        <v>0.75</v>
      </c>
      <c r="S77" s="45">
        <v>63</v>
      </c>
      <c r="U77" s="10" t="s">
        <v>689</v>
      </c>
      <c r="V77" s="13" t="s">
        <v>690</v>
      </c>
      <c r="W77" s="45">
        <v>15</v>
      </c>
      <c r="X77" s="45">
        <v>2</v>
      </c>
      <c r="Y77" s="959">
        <v>7.5</v>
      </c>
      <c r="Z77" s="45">
        <v>1</v>
      </c>
      <c r="AA77" s="45"/>
      <c r="AB77" s="1074">
        <v>1</v>
      </c>
      <c r="AC77" s="45">
        <v>1</v>
      </c>
      <c r="AE77" s="10" t="s">
        <v>689</v>
      </c>
      <c r="AF77" s="13" t="s">
        <v>690</v>
      </c>
      <c r="AG77" s="1072">
        <v>0.75</v>
      </c>
      <c r="AH77" s="45">
        <v>15</v>
      </c>
      <c r="AI77" s="45">
        <v>2</v>
      </c>
      <c r="AJ77" s="959">
        <v>7.5</v>
      </c>
      <c r="AK77" s="45">
        <v>4</v>
      </c>
      <c r="AM77" s="10" t="s">
        <v>689</v>
      </c>
      <c r="AN77" s="13" t="s">
        <v>690</v>
      </c>
      <c r="AO77" s="1072">
        <v>0.75</v>
      </c>
      <c r="AP77" s="45">
        <v>17</v>
      </c>
      <c r="AQ77" s="45">
        <v>1</v>
      </c>
      <c r="AR77" s="45">
        <v>0</v>
      </c>
      <c r="AS77" s="45">
        <v>1</v>
      </c>
      <c r="AT77" s="959" t="e">
        <v>#DIV/0!</v>
      </c>
      <c r="AU77" s="45">
        <v>1</v>
      </c>
      <c r="AW77" s="10" t="s">
        <v>689</v>
      </c>
      <c r="AX77" s="13" t="s">
        <v>690</v>
      </c>
      <c r="AY77" s="45">
        <v>7</v>
      </c>
      <c r="AZ77" s="45">
        <v>74</v>
      </c>
      <c r="BA77" s="45">
        <v>63</v>
      </c>
      <c r="BB77" s="45">
        <v>1</v>
      </c>
      <c r="BC77" s="45">
        <v>4</v>
      </c>
      <c r="BD77" s="45">
        <v>17</v>
      </c>
      <c r="BE77" s="45">
        <v>1</v>
      </c>
      <c r="BF77" s="959">
        <v>27.166666666666668</v>
      </c>
      <c r="BG77" s="960">
        <v>17</v>
      </c>
    </row>
    <row r="78" spans="1:59" x14ac:dyDescent="0.25">
      <c r="A78" s="19" t="s">
        <v>692</v>
      </c>
      <c r="B78" s="13" t="s">
        <v>693</v>
      </c>
      <c r="C78" s="156">
        <v>8.5555555555555554</v>
      </c>
      <c r="D78" s="4">
        <v>140</v>
      </c>
      <c r="F78" s="19" t="s">
        <v>692</v>
      </c>
      <c r="G78" s="13" t="s">
        <v>693</v>
      </c>
      <c r="H78" s="1064">
        <v>-1.5555555555555554</v>
      </c>
      <c r="I78" s="4">
        <v>172</v>
      </c>
      <c r="K78" s="19" t="s">
        <v>692</v>
      </c>
      <c r="L78" s="13" t="s">
        <v>693</v>
      </c>
      <c r="M78" s="47"/>
      <c r="N78" s="156">
        <v>8.5555555555555554</v>
      </c>
      <c r="O78" s="136">
        <v>7</v>
      </c>
      <c r="P78" s="1064">
        <v>-1.5555555555555554</v>
      </c>
      <c r="Q78" s="1061">
        <v>4</v>
      </c>
      <c r="R78" s="1062">
        <v>-6.2222222222222214</v>
      </c>
      <c r="S78" s="47">
        <v>172</v>
      </c>
      <c r="U78" s="19" t="s">
        <v>692</v>
      </c>
      <c r="V78" s="13" t="s">
        <v>693</v>
      </c>
      <c r="W78" s="47">
        <v>28</v>
      </c>
      <c r="X78" s="47">
        <v>18</v>
      </c>
      <c r="Y78" s="229">
        <v>1.5555555555555556</v>
      </c>
      <c r="Z78" s="47">
        <v>5</v>
      </c>
      <c r="AA78" s="47">
        <v>10</v>
      </c>
      <c r="AB78" s="1052">
        <v>0.33333333333333331</v>
      </c>
      <c r="AC78" s="44">
        <v>85</v>
      </c>
      <c r="AE78" s="19" t="s">
        <v>692</v>
      </c>
      <c r="AF78" s="13" t="s">
        <v>693</v>
      </c>
      <c r="AG78" s="1062">
        <v>-6.2222222222222214</v>
      </c>
      <c r="AH78" s="47">
        <v>28</v>
      </c>
      <c r="AI78" s="47">
        <v>18</v>
      </c>
      <c r="AJ78" s="229">
        <v>1.5555555555555556</v>
      </c>
      <c r="AK78" s="4">
        <v>46</v>
      </c>
      <c r="AM78" s="19" t="s">
        <v>692</v>
      </c>
      <c r="AN78" s="13" t="s">
        <v>693</v>
      </c>
      <c r="AO78" s="1062">
        <v>-6.2222222222222214</v>
      </c>
      <c r="AP78" s="47">
        <v>46</v>
      </c>
      <c r="AQ78" s="47">
        <v>11</v>
      </c>
      <c r="AR78" s="47">
        <v>-17</v>
      </c>
      <c r="AS78" s="47">
        <v>-6</v>
      </c>
      <c r="AT78" s="229">
        <v>0.6470588235294118</v>
      </c>
      <c r="AU78" s="4">
        <v>91</v>
      </c>
      <c r="AW78" s="19" t="s">
        <v>692</v>
      </c>
      <c r="AX78" s="13" t="s">
        <v>693</v>
      </c>
      <c r="AY78" s="249">
        <v>140</v>
      </c>
      <c r="AZ78" s="4">
        <v>172</v>
      </c>
      <c r="BA78" s="953">
        <v>172</v>
      </c>
      <c r="BB78" s="954">
        <v>85</v>
      </c>
      <c r="BC78" s="955">
        <v>46</v>
      </c>
      <c r="BD78" s="956">
        <v>46</v>
      </c>
      <c r="BE78" s="957">
        <v>91</v>
      </c>
      <c r="BF78" s="183">
        <v>142.83333333333334</v>
      </c>
      <c r="BG78" s="586">
        <v>157</v>
      </c>
    </row>
    <row r="79" spans="1:59" x14ac:dyDescent="0.25">
      <c r="A79" s="30" t="s">
        <v>694</v>
      </c>
      <c r="B79" s="13" t="s">
        <v>695</v>
      </c>
      <c r="C79" s="497">
        <v>4.5</v>
      </c>
      <c r="D79" s="4">
        <v>4</v>
      </c>
      <c r="F79" s="30" t="s">
        <v>694</v>
      </c>
      <c r="G79" s="13" t="s">
        <v>695</v>
      </c>
      <c r="H79" s="670">
        <v>0.5</v>
      </c>
      <c r="I79" s="4">
        <v>41</v>
      </c>
      <c r="K79" s="30" t="s">
        <v>694</v>
      </c>
      <c r="L79" s="13" t="s">
        <v>695</v>
      </c>
      <c r="M79" s="47"/>
      <c r="N79" s="497">
        <v>4.5</v>
      </c>
      <c r="O79" s="1060">
        <v>5</v>
      </c>
      <c r="P79" s="670">
        <v>0.5</v>
      </c>
      <c r="Q79" s="1061">
        <v>6</v>
      </c>
      <c r="R79" s="1062">
        <v>3</v>
      </c>
      <c r="S79" s="47">
        <v>22</v>
      </c>
      <c r="U79" s="30" t="s">
        <v>694</v>
      </c>
      <c r="V79" s="13" t="s">
        <v>695</v>
      </c>
      <c r="W79" s="47">
        <v>2</v>
      </c>
      <c r="X79" s="47"/>
      <c r="Y79" s="229" t="e">
        <v>#DIV/0!</v>
      </c>
      <c r="Z79" s="47">
        <v>1</v>
      </c>
      <c r="AA79" s="47"/>
      <c r="AB79" s="1052">
        <v>1</v>
      </c>
      <c r="AC79" s="44">
        <v>1</v>
      </c>
      <c r="AE79" s="30" t="s">
        <v>694</v>
      </c>
      <c r="AF79" s="13" t="s">
        <v>695</v>
      </c>
      <c r="AG79" s="1062">
        <v>3</v>
      </c>
      <c r="AH79" s="47">
        <v>2</v>
      </c>
      <c r="AI79" s="47"/>
      <c r="AJ79" s="229" t="e">
        <v>#DIV/0!</v>
      </c>
      <c r="AK79" s="250">
        <v>1</v>
      </c>
      <c r="AM79" s="30" t="s">
        <v>694</v>
      </c>
      <c r="AN79" s="13" t="s">
        <v>695</v>
      </c>
      <c r="AO79" s="1062">
        <v>3</v>
      </c>
      <c r="AP79" s="47">
        <v>2</v>
      </c>
      <c r="AQ79" s="47">
        <v>1</v>
      </c>
      <c r="AR79" s="47">
        <v>0</v>
      </c>
      <c r="AS79" s="47">
        <v>1</v>
      </c>
      <c r="AT79" s="229" t="e">
        <v>#DIV/0!</v>
      </c>
      <c r="AU79" s="4">
        <v>1</v>
      </c>
      <c r="AW79" s="30" t="s">
        <v>694</v>
      </c>
      <c r="AX79" s="13" t="s">
        <v>695</v>
      </c>
      <c r="AY79" s="249">
        <v>4</v>
      </c>
      <c r="AZ79" s="4">
        <v>41</v>
      </c>
      <c r="BA79" s="953">
        <v>22</v>
      </c>
      <c r="BB79" s="954">
        <v>1</v>
      </c>
      <c r="BC79" s="955">
        <v>1</v>
      </c>
      <c r="BD79" s="956">
        <v>2</v>
      </c>
      <c r="BE79" s="957">
        <v>1</v>
      </c>
      <c r="BF79" s="183">
        <v>12.833333333333334</v>
      </c>
      <c r="BG79" s="586">
        <v>6</v>
      </c>
    </row>
    <row r="80" spans="1:59" x14ac:dyDescent="0.25">
      <c r="A80" s="19" t="s">
        <v>696</v>
      </c>
      <c r="B80" s="13" t="s">
        <v>697</v>
      </c>
      <c r="C80" s="136">
        <v>7.0222222222222221</v>
      </c>
      <c r="D80" s="4">
        <v>85</v>
      </c>
      <c r="F80" s="19" t="s">
        <v>696</v>
      </c>
      <c r="G80" s="13" t="s">
        <v>697</v>
      </c>
      <c r="H80" s="1064">
        <v>0.27777777777777768</v>
      </c>
      <c r="I80" s="4">
        <v>62</v>
      </c>
      <c r="K80" s="19" t="s">
        <v>696</v>
      </c>
      <c r="L80" s="13" t="s">
        <v>697</v>
      </c>
      <c r="M80" s="47"/>
      <c r="N80" s="136">
        <v>7.0222222222222221</v>
      </c>
      <c r="O80" s="136">
        <v>7.3</v>
      </c>
      <c r="P80" s="1064">
        <v>0.27777777777777768</v>
      </c>
      <c r="Q80" s="1061">
        <v>3</v>
      </c>
      <c r="R80" s="1062">
        <v>0.83333333333333304</v>
      </c>
      <c r="S80" s="47">
        <v>61</v>
      </c>
      <c r="U80" s="19" t="s">
        <v>696</v>
      </c>
      <c r="V80" s="13" t="s">
        <v>697</v>
      </c>
      <c r="W80" s="47">
        <v>17</v>
      </c>
      <c r="X80" s="47">
        <v>4</v>
      </c>
      <c r="Y80" s="229">
        <v>4.25</v>
      </c>
      <c r="Z80" s="47">
        <v>7</v>
      </c>
      <c r="AA80" s="47"/>
      <c r="AB80" s="1052">
        <v>1</v>
      </c>
      <c r="AC80" s="44">
        <v>1</v>
      </c>
      <c r="AE80" s="19" t="s">
        <v>696</v>
      </c>
      <c r="AF80" s="13" t="s">
        <v>697</v>
      </c>
      <c r="AG80" s="1062">
        <v>0.83333333333333304</v>
      </c>
      <c r="AH80" s="47">
        <v>17</v>
      </c>
      <c r="AI80" s="47">
        <v>4</v>
      </c>
      <c r="AJ80" s="229">
        <v>4.25</v>
      </c>
      <c r="AK80" s="4">
        <v>14</v>
      </c>
      <c r="AM80" s="19" t="s">
        <v>696</v>
      </c>
      <c r="AN80" s="13" t="s">
        <v>697</v>
      </c>
      <c r="AO80" s="1062">
        <v>0.83333333333333304</v>
      </c>
      <c r="AP80" s="47">
        <v>21</v>
      </c>
      <c r="AQ80" s="47">
        <v>12</v>
      </c>
      <c r="AR80" s="47">
        <v>0</v>
      </c>
      <c r="AS80" s="47">
        <v>12</v>
      </c>
      <c r="AT80" s="229" t="e">
        <v>#DIV/0!</v>
      </c>
      <c r="AU80" s="4">
        <v>1</v>
      </c>
      <c r="AW80" s="19" t="s">
        <v>696</v>
      </c>
      <c r="AX80" s="13" t="s">
        <v>697</v>
      </c>
      <c r="AY80" s="249">
        <v>85</v>
      </c>
      <c r="AZ80" s="4">
        <v>62</v>
      </c>
      <c r="BA80" s="953">
        <v>61</v>
      </c>
      <c r="BB80" s="954">
        <v>1</v>
      </c>
      <c r="BC80" s="955">
        <v>14</v>
      </c>
      <c r="BD80" s="956">
        <v>21</v>
      </c>
      <c r="BE80" s="957">
        <v>1</v>
      </c>
      <c r="BF80" s="183">
        <v>42.666666666666664</v>
      </c>
      <c r="BG80" s="586">
        <v>33</v>
      </c>
    </row>
    <row r="81" spans="1:59" x14ac:dyDescent="0.25">
      <c r="A81" s="10" t="s">
        <v>698</v>
      </c>
      <c r="B81" s="11" t="s">
        <v>699</v>
      </c>
      <c r="C81" s="497">
        <v>8.4285714285714288</v>
      </c>
      <c r="D81" s="4">
        <v>137</v>
      </c>
      <c r="F81" s="10" t="s">
        <v>698</v>
      </c>
      <c r="G81" s="11" t="s">
        <v>699</v>
      </c>
      <c r="H81" s="1064"/>
      <c r="I81" s="4"/>
      <c r="K81" s="10" t="s">
        <v>698</v>
      </c>
      <c r="L81" s="11" t="s">
        <v>699</v>
      </c>
      <c r="M81" s="47"/>
      <c r="N81" s="497">
        <v>8.4285714285714288</v>
      </c>
      <c r="O81" s="1060"/>
      <c r="P81" s="135"/>
      <c r="Q81" s="1061">
        <v>3</v>
      </c>
      <c r="R81" s="1062">
        <v>0</v>
      </c>
      <c r="S81" s="47">
        <v>81</v>
      </c>
      <c r="U81" s="10" t="s">
        <v>698</v>
      </c>
      <c r="V81" s="11" t="s">
        <v>699</v>
      </c>
      <c r="W81" s="47"/>
      <c r="X81" s="47">
        <v>7</v>
      </c>
      <c r="Y81" s="229">
        <v>0</v>
      </c>
      <c r="Z81" s="47"/>
      <c r="AA81" s="47">
        <v>3</v>
      </c>
      <c r="AB81" s="1052">
        <v>0</v>
      </c>
      <c r="AC81" s="44">
        <v>112</v>
      </c>
      <c r="AE81" s="10" t="s">
        <v>698</v>
      </c>
      <c r="AF81" s="11" t="s">
        <v>699</v>
      </c>
      <c r="AG81" s="1062">
        <v>0</v>
      </c>
      <c r="AH81" s="47"/>
      <c r="AI81" s="47">
        <v>7</v>
      </c>
      <c r="AJ81" s="229">
        <v>0</v>
      </c>
      <c r="AK81" s="4">
        <v>157</v>
      </c>
      <c r="AM81" s="10" t="s">
        <v>698</v>
      </c>
      <c r="AN81" s="11" t="s">
        <v>699</v>
      </c>
      <c r="AO81" s="1062">
        <v>0</v>
      </c>
      <c r="AP81" s="47">
        <v>7</v>
      </c>
      <c r="AQ81" s="47">
        <v>0</v>
      </c>
      <c r="AR81" s="47">
        <v>-3</v>
      </c>
      <c r="AS81" s="47">
        <v>-3</v>
      </c>
      <c r="AT81" s="229">
        <v>0</v>
      </c>
      <c r="AU81" s="4">
        <v>124</v>
      </c>
      <c r="AW81" s="10" t="s">
        <v>698</v>
      </c>
      <c r="AX81" s="11" t="s">
        <v>699</v>
      </c>
      <c r="AY81" s="249">
        <v>137</v>
      </c>
      <c r="AZ81" s="4"/>
      <c r="BA81" s="953">
        <v>81</v>
      </c>
      <c r="BB81" s="954">
        <v>112</v>
      </c>
      <c r="BC81" s="955">
        <v>157</v>
      </c>
      <c r="BD81" s="956">
        <v>7</v>
      </c>
      <c r="BE81" s="957">
        <v>124</v>
      </c>
      <c r="BF81" s="183">
        <v>125.33333333333333</v>
      </c>
      <c r="BG81" s="586">
        <v>136</v>
      </c>
    </row>
    <row r="82" spans="1:59" x14ac:dyDescent="0.25">
      <c r="A82" s="20" t="s">
        <v>27</v>
      </c>
      <c r="B82" s="13" t="s">
        <v>461</v>
      </c>
      <c r="C82" s="144">
        <v>5.333333333333333</v>
      </c>
      <c r="D82" s="4">
        <v>17</v>
      </c>
      <c r="F82" s="20" t="s">
        <v>27</v>
      </c>
      <c r="G82" s="13" t="s">
        <v>461</v>
      </c>
      <c r="H82" s="1064">
        <v>1.444466666666667</v>
      </c>
      <c r="I82" s="4">
        <v>5</v>
      </c>
      <c r="K82" s="20" t="s">
        <v>27</v>
      </c>
      <c r="L82" s="13" t="s">
        <v>461</v>
      </c>
      <c r="M82" s="47"/>
      <c r="N82" s="144">
        <v>5.333333333333333</v>
      </c>
      <c r="O82" s="136">
        <v>6.7778</v>
      </c>
      <c r="P82" s="1064">
        <v>1.444466666666667</v>
      </c>
      <c r="Q82" s="1061">
        <v>4</v>
      </c>
      <c r="R82" s="1062">
        <v>5.777866666666668</v>
      </c>
      <c r="S82" s="47">
        <v>3</v>
      </c>
      <c r="U82" s="20" t="s">
        <v>27</v>
      </c>
      <c r="V82" s="13" t="s">
        <v>461</v>
      </c>
      <c r="W82" s="47">
        <v>16</v>
      </c>
      <c r="X82" s="47">
        <v>5</v>
      </c>
      <c r="Y82" s="229">
        <v>3.2</v>
      </c>
      <c r="Z82" s="47">
        <v>9</v>
      </c>
      <c r="AA82" s="47"/>
      <c r="AB82" s="1052">
        <v>1</v>
      </c>
      <c r="AC82" s="44">
        <v>1</v>
      </c>
      <c r="AE82" s="20" t="s">
        <v>27</v>
      </c>
      <c r="AF82" s="13" t="s">
        <v>461</v>
      </c>
      <c r="AG82" s="1062">
        <v>5.777866666666668</v>
      </c>
      <c r="AH82" s="47">
        <v>16</v>
      </c>
      <c r="AI82" s="47">
        <v>5</v>
      </c>
      <c r="AJ82" s="229">
        <v>3.2</v>
      </c>
      <c r="AK82" s="4">
        <v>19</v>
      </c>
      <c r="AM82" s="20" t="s">
        <v>27</v>
      </c>
      <c r="AN82" s="13" t="s">
        <v>461</v>
      </c>
      <c r="AO82" s="1062">
        <v>5.777866666666668</v>
      </c>
      <c r="AP82" s="47">
        <v>21</v>
      </c>
      <c r="AQ82" s="47">
        <v>13</v>
      </c>
      <c r="AR82" s="47">
        <v>-2</v>
      </c>
      <c r="AS82" s="47">
        <v>11</v>
      </c>
      <c r="AT82" s="229">
        <v>6.5</v>
      </c>
      <c r="AU82" s="4">
        <v>3</v>
      </c>
      <c r="AW82" s="20" t="s">
        <v>27</v>
      </c>
      <c r="AX82" s="13" t="s">
        <v>461</v>
      </c>
      <c r="AY82" s="249">
        <v>17</v>
      </c>
      <c r="AZ82" s="4">
        <v>5</v>
      </c>
      <c r="BA82" s="953">
        <v>3</v>
      </c>
      <c r="BB82" s="954">
        <v>1</v>
      </c>
      <c r="BC82" s="955">
        <v>19</v>
      </c>
      <c r="BD82" s="956">
        <v>21</v>
      </c>
      <c r="BE82" s="957">
        <v>3</v>
      </c>
      <c r="BF82" s="183">
        <v>8.6666666666666661</v>
      </c>
      <c r="BG82" s="586">
        <v>5</v>
      </c>
    </row>
    <row r="83" spans="1:59" x14ac:dyDescent="0.25">
      <c r="A83" s="20" t="s">
        <v>701</v>
      </c>
      <c r="B83" s="11" t="s">
        <v>702</v>
      </c>
      <c r="C83" s="497">
        <v>9.6666666666666661</v>
      </c>
      <c r="D83" s="4">
        <v>161</v>
      </c>
      <c r="F83" s="20" t="s">
        <v>701</v>
      </c>
      <c r="G83" s="11" t="s">
        <v>702</v>
      </c>
      <c r="H83" s="670">
        <v>0.33333333333333393</v>
      </c>
      <c r="I83" s="4">
        <v>53</v>
      </c>
      <c r="K83" s="20" t="s">
        <v>701</v>
      </c>
      <c r="L83" s="11" t="s">
        <v>702</v>
      </c>
      <c r="M83" s="47"/>
      <c r="N83" s="497">
        <v>9.6666666666666661</v>
      </c>
      <c r="O83" s="1060">
        <v>10</v>
      </c>
      <c r="P83" s="670">
        <v>0.33333333333333393</v>
      </c>
      <c r="Q83" s="1061">
        <v>1</v>
      </c>
      <c r="R83" s="1062">
        <v>0.33333333333333393</v>
      </c>
      <c r="S83" s="47">
        <v>75</v>
      </c>
      <c r="U83" s="20" t="s">
        <v>701</v>
      </c>
      <c r="V83" s="11" t="s">
        <v>702</v>
      </c>
      <c r="W83" s="47">
        <v>2</v>
      </c>
      <c r="X83" s="47">
        <v>4</v>
      </c>
      <c r="Y83" s="229">
        <v>0.5</v>
      </c>
      <c r="Z83" s="47">
        <v>2</v>
      </c>
      <c r="AA83" s="47"/>
      <c r="AB83" s="1052">
        <v>1</v>
      </c>
      <c r="AC83" s="44">
        <v>1</v>
      </c>
      <c r="AE83" s="20" t="s">
        <v>701</v>
      </c>
      <c r="AF83" s="11" t="s">
        <v>702</v>
      </c>
      <c r="AG83" s="1062">
        <v>0.33333333333333393</v>
      </c>
      <c r="AH83" s="47">
        <v>2</v>
      </c>
      <c r="AI83" s="47">
        <v>4</v>
      </c>
      <c r="AJ83" s="229">
        <v>0.5</v>
      </c>
      <c r="AK83" s="4">
        <v>116</v>
      </c>
      <c r="AM83" s="20" t="s">
        <v>701</v>
      </c>
      <c r="AN83" s="11" t="s">
        <v>702</v>
      </c>
      <c r="AO83" s="1062">
        <v>0.33333333333333393</v>
      </c>
      <c r="AP83" s="47">
        <v>6</v>
      </c>
      <c r="AQ83" s="47">
        <v>2</v>
      </c>
      <c r="AR83" s="47">
        <v>0</v>
      </c>
      <c r="AS83" s="47">
        <v>2</v>
      </c>
      <c r="AT83" s="229" t="e">
        <v>#DIV/0!</v>
      </c>
      <c r="AU83" s="4">
        <v>1</v>
      </c>
      <c r="AW83" s="20" t="s">
        <v>701</v>
      </c>
      <c r="AX83" s="11" t="s">
        <v>702</v>
      </c>
      <c r="AY83" s="249">
        <v>161</v>
      </c>
      <c r="AZ83" s="4">
        <v>53</v>
      </c>
      <c r="BA83" s="953">
        <v>75</v>
      </c>
      <c r="BB83" s="954">
        <v>1</v>
      </c>
      <c r="BC83" s="955">
        <v>116</v>
      </c>
      <c r="BD83" s="956">
        <v>6</v>
      </c>
      <c r="BE83" s="957">
        <v>1</v>
      </c>
      <c r="BF83" s="183">
        <v>82.833333333333329</v>
      </c>
      <c r="BG83" s="586">
        <v>85</v>
      </c>
    </row>
    <row r="84" spans="1:59" x14ac:dyDescent="0.25">
      <c r="A84" s="14" t="s">
        <v>700</v>
      </c>
      <c r="B84" s="13" t="s">
        <v>708</v>
      </c>
      <c r="C84" s="144">
        <v>8.8888888888888893</v>
      </c>
      <c r="D84" s="4">
        <v>143</v>
      </c>
      <c r="F84" s="14" t="s">
        <v>700</v>
      </c>
      <c r="G84" s="13" t="s">
        <v>708</v>
      </c>
      <c r="H84" s="1064">
        <v>-0.33328888888888919</v>
      </c>
      <c r="I84" s="4">
        <v>126</v>
      </c>
      <c r="K84" s="14" t="s">
        <v>700</v>
      </c>
      <c r="L84" s="13" t="s">
        <v>708</v>
      </c>
      <c r="M84" s="47"/>
      <c r="N84" s="144">
        <v>8.8888888888888893</v>
      </c>
      <c r="O84" s="136">
        <v>8.5556000000000001</v>
      </c>
      <c r="P84" s="1064">
        <v>-0.33328888888888919</v>
      </c>
      <c r="Q84" s="1061">
        <v>3</v>
      </c>
      <c r="R84" s="1062">
        <v>-0.99986666666666757</v>
      </c>
      <c r="S84" s="47">
        <v>135</v>
      </c>
      <c r="U84" s="14" t="s">
        <v>700</v>
      </c>
      <c r="V84" s="13" t="s">
        <v>708</v>
      </c>
      <c r="W84" s="47">
        <v>5</v>
      </c>
      <c r="X84" s="47">
        <v>7</v>
      </c>
      <c r="Y84" s="229">
        <v>0.7142857142857143</v>
      </c>
      <c r="Z84" s="47">
        <v>3</v>
      </c>
      <c r="AA84" s="47">
        <v>3</v>
      </c>
      <c r="AB84" s="1052">
        <v>0.5</v>
      </c>
      <c r="AC84" s="44">
        <v>47</v>
      </c>
      <c r="AE84" s="14" t="s">
        <v>700</v>
      </c>
      <c r="AF84" s="13" t="s">
        <v>708</v>
      </c>
      <c r="AG84" s="1062">
        <v>-0.99986666666666757</v>
      </c>
      <c r="AH84" s="47">
        <v>5</v>
      </c>
      <c r="AI84" s="47">
        <v>7</v>
      </c>
      <c r="AJ84" s="229">
        <v>0.7142857142857143</v>
      </c>
      <c r="AK84" s="4">
        <v>103</v>
      </c>
      <c r="AM84" s="14" t="s">
        <v>700</v>
      </c>
      <c r="AN84" s="13" t="s">
        <v>708</v>
      </c>
      <c r="AO84" s="1062">
        <v>-0.99986666666666757</v>
      </c>
      <c r="AP84" s="47">
        <v>12</v>
      </c>
      <c r="AQ84" s="47">
        <v>3</v>
      </c>
      <c r="AR84" s="47">
        <v>-9</v>
      </c>
      <c r="AS84" s="47">
        <v>-6</v>
      </c>
      <c r="AT84" s="229">
        <v>0.33333333333333331</v>
      </c>
      <c r="AU84" s="4">
        <v>106</v>
      </c>
      <c r="AW84" s="14" t="s">
        <v>700</v>
      </c>
      <c r="AX84" s="13" t="s">
        <v>708</v>
      </c>
      <c r="AY84" s="249">
        <v>143</v>
      </c>
      <c r="AZ84" s="4">
        <v>126</v>
      </c>
      <c r="BA84" s="953">
        <v>135</v>
      </c>
      <c r="BB84" s="954">
        <v>47</v>
      </c>
      <c r="BC84" s="955">
        <v>103</v>
      </c>
      <c r="BD84" s="956">
        <v>12</v>
      </c>
      <c r="BE84" s="957">
        <v>106</v>
      </c>
      <c r="BF84" s="183">
        <v>134</v>
      </c>
      <c r="BG84" s="586">
        <v>144</v>
      </c>
    </row>
    <row r="85" spans="1:59" x14ac:dyDescent="0.25">
      <c r="A85" s="20" t="s">
        <v>700</v>
      </c>
      <c r="B85" s="13" t="s">
        <v>26</v>
      </c>
      <c r="C85" s="497">
        <v>8.8888888888888893</v>
      </c>
      <c r="D85" s="4">
        <v>143</v>
      </c>
      <c r="F85" s="20" t="s">
        <v>700</v>
      </c>
      <c r="G85" s="13" t="s">
        <v>26</v>
      </c>
      <c r="H85" s="670">
        <v>0.11111111111111072</v>
      </c>
      <c r="I85" s="4">
        <v>77</v>
      </c>
      <c r="K85" s="20" t="s">
        <v>700</v>
      </c>
      <c r="L85" s="13" t="s">
        <v>26</v>
      </c>
      <c r="M85" s="47"/>
      <c r="N85" s="497">
        <v>8.8888888888888893</v>
      </c>
      <c r="O85" s="1060">
        <v>9</v>
      </c>
      <c r="P85" s="670">
        <v>0.11111111111111072</v>
      </c>
      <c r="Q85" s="1061">
        <v>2</v>
      </c>
      <c r="R85" s="1062">
        <v>0.22222222222222143</v>
      </c>
      <c r="S85" s="47">
        <v>78</v>
      </c>
      <c r="U85" s="20" t="s">
        <v>700</v>
      </c>
      <c r="V85" s="13" t="s">
        <v>26</v>
      </c>
      <c r="W85" s="47">
        <v>1</v>
      </c>
      <c r="X85" s="47">
        <v>8</v>
      </c>
      <c r="Y85" s="229">
        <v>0.125</v>
      </c>
      <c r="Z85" s="47"/>
      <c r="AA85" s="47">
        <v>2</v>
      </c>
      <c r="AB85" s="1052">
        <v>0</v>
      </c>
      <c r="AC85" s="44">
        <v>112</v>
      </c>
      <c r="AE85" s="20" t="s">
        <v>700</v>
      </c>
      <c r="AF85" s="13" t="s">
        <v>26</v>
      </c>
      <c r="AG85" s="1062">
        <v>0.22222222222222143</v>
      </c>
      <c r="AH85" s="47">
        <v>1</v>
      </c>
      <c r="AI85" s="47">
        <v>8</v>
      </c>
      <c r="AJ85" s="229">
        <v>0.125</v>
      </c>
      <c r="AK85" s="4">
        <v>152</v>
      </c>
      <c r="AM85" s="20" t="s">
        <v>700</v>
      </c>
      <c r="AN85" s="13" t="s">
        <v>26</v>
      </c>
      <c r="AO85" s="1062">
        <v>0.22222222222222143</v>
      </c>
      <c r="AP85" s="47">
        <v>9</v>
      </c>
      <c r="AQ85" s="47">
        <v>3</v>
      </c>
      <c r="AR85" s="47">
        <v>-2</v>
      </c>
      <c r="AS85" s="47">
        <v>1</v>
      </c>
      <c r="AT85" s="229">
        <v>1.5</v>
      </c>
      <c r="AU85" s="4">
        <v>33</v>
      </c>
      <c r="AW85" s="20" t="s">
        <v>700</v>
      </c>
      <c r="AX85" s="13" t="s">
        <v>26</v>
      </c>
      <c r="AY85" s="249">
        <v>143</v>
      </c>
      <c r="AZ85" s="4">
        <v>77</v>
      </c>
      <c r="BA85" s="953">
        <v>78</v>
      </c>
      <c r="BB85" s="954">
        <v>112</v>
      </c>
      <c r="BC85" s="955">
        <v>152</v>
      </c>
      <c r="BD85" s="956">
        <v>9</v>
      </c>
      <c r="BE85" s="957">
        <v>33</v>
      </c>
      <c r="BF85" s="183">
        <v>121.16666666666667</v>
      </c>
      <c r="BG85" s="586">
        <v>129</v>
      </c>
    </row>
    <row r="86" spans="1:59" x14ac:dyDescent="0.25">
      <c r="A86" s="961" t="s">
        <v>700</v>
      </c>
      <c r="B86" s="13" t="s">
        <v>681</v>
      </c>
      <c r="C86" s="144">
        <v>7.541666666666667</v>
      </c>
      <c r="D86" s="4">
        <v>99</v>
      </c>
      <c r="F86" s="961" t="s">
        <v>700</v>
      </c>
      <c r="G86" s="13" t="s">
        <v>681</v>
      </c>
      <c r="H86" s="1064">
        <v>0.33333333333333304</v>
      </c>
      <c r="I86" s="4">
        <v>53</v>
      </c>
      <c r="K86" s="961" t="s">
        <v>700</v>
      </c>
      <c r="L86" s="13" t="s">
        <v>681</v>
      </c>
      <c r="M86" s="47"/>
      <c r="N86" s="144">
        <v>7.541666666666667</v>
      </c>
      <c r="O86" s="136">
        <v>7.875</v>
      </c>
      <c r="P86" s="1064">
        <v>0.33333333333333304</v>
      </c>
      <c r="Q86" s="1061">
        <v>3</v>
      </c>
      <c r="R86" s="1062">
        <v>0.99999999999999911</v>
      </c>
      <c r="S86" s="47">
        <v>58</v>
      </c>
      <c r="U86" s="961" t="s">
        <v>700</v>
      </c>
      <c r="V86" s="13" t="s">
        <v>681</v>
      </c>
      <c r="W86" s="47">
        <v>4</v>
      </c>
      <c r="X86" s="47">
        <v>7</v>
      </c>
      <c r="Y86" s="229">
        <v>0.5714285714285714</v>
      </c>
      <c r="Z86" s="47">
        <v>1</v>
      </c>
      <c r="AA86" s="47">
        <v>3</v>
      </c>
      <c r="AB86" s="1052">
        <v>0.25</v>
      </c>
      <c r="AC86" s="44">
        <v>98</v>
      </c>
      <c r="AE86" s="961" t="s">
        <v>700</v>
      </c>
      <c r="AF86" s="13" t="s">
        <v>681</v>
      </c>
      <c r="AG86" s="1062">
        <v>0.99999999999999911</v>
      </c>
      <c r="AH86" s="47">
        <v>4</v>
      </c>
      <c r="AI86" s="47">
        <v>7</v>
      </c>
      <c r="AJ86" s="229">
        <v>0.5714285714285714</v>
      </c>
      <c r="AK86" s="4">
        <v>113</v>
      </c>
      <c r="AM86" s="961" t="s">
        <v>700</v>
      </c>
      <c r="AN86" s="13" t="s">
        <v>681</v>
      </c>
      <c r="AO86" s="1062">
        <v>0.99999999999999911</v>
      </c>
      <c r="AP86" s="47">
        <v>11</v>
      </c>
      <c r="AQ86" s="47">
        <v>1</v>
      </c>
      <c r="AR86" s="47">
        <v>-7</v>
      </c>
      <c r="AS86" s="47">
        <v>-6</v>
      </c>
      <c r="AT86" s="229">
        <v>0.14285714285714285</v>
      </c>
      <c r="AU86" s="4">
        <v>120</v>
      </c>
      <c r="AW86" s="961" t="s">
        <v>700</v>
      </c>
      <c r="AX86" s="13" t="s">
        <v>681</v>
      </c>
      <c r="AY86" s="249">
        <v>99</v>
      </c>
      <c r="AZ86" s="4">
        <v>53</v>
      </c>
      <c r="BA86" s="953">
        <v>58</v>
      </c>
      <c r="BB86" s="954">
        <v>98</v>
      </c>
      <c r="BC86" s="955">
        <v>113</v>
      </c>
      <c r="BD86" s="956">
        <v>11</v>
      </c>
      <c r="BE86" s="957">
        <v>120</v>
      </c>
      <c r="BF86" s="183">
        <v>110.16666666666667</v>
      </c>
      <c r="BG86" s="586">
        <v>118</v>
      </c>
    </row>
    <row r="87" spans="1:59" x14ac:dyDescent="0.25">
      <c r="A87" s="10" t="s">
        <v>709</v>
      </c>
      <c r="B87" s="11" t="s">
        <v>710</v>
      </c>
      <c r="C87" s="144">
        <v>8.3332999999999995</v>
      </c>
      <c r="D87" s="4">
        <v>134</v>
      </c>
      <c r="F87" s="10" t="s">
        <v>709</v>
      </c>
      <c r="G87" s="11" t="s">
        <v>710</v>
      </c>
      <c r="H87" s="1064">
        <v>0</v>
      </c>
      <c r="I87" s="4">
        <v>82</v>
      </c>
      <c r="K87" s="10" t="s">
        <v>709</v>
      </c>
      <c r="L87" s="11" t="s">
        <v>710</v>
      </c>
      <c r="M87" s="47"/>
      <c r="N87" s="144">
        <v>8.3332999999999995</v>
      </c>
      <c r="O87" s="136">
        <v>8.3332999999999995</v>
      </c>
      <c r="P87" s="1064">
        <v>0</v>
      </c>
      <c r="Q87" s="1061">
        <v>4</v>
      </c>
      <c r="R87" s="1062">
        <v>0</v>
      </c>
      <c r="S87" s="47">
        <v>81</v>
      </c>
      <c r="U87" s="10" t="s">
        <v>709</v>
      </c>
      <c r="V87" s="11" t="s">
        <v>710</v>
      </c>
      <c r="W87" s="47">
        <v>1</v>
      </c>
      <c r="X87" s="47">
        <v>9</v>
      </c>
      <c r="Y87" s="229">
        <v>0.1111111111111111</v>
      </c>
      <c r="Z87" s="47">
        <v>1</v>
      </c>
      <c r="AA87" s="47">
        <v>3</v>
      </c>
      <c r="AB87" s="1052">
        <v>0.25</v>
      </c>
      <c r="AC87" s="44">
        <v>98</v>
      </c>
      <c r="AE87" s="10" t="s">
        <v>709</v>
      </c>
      <c r="AF87" s="11" t="s">
        <v>710</v>
      </c>
      <c r="AG87" s="1062">
        <v>0</v>
      </c>
      <c r="AH87" s="47">
        <v>1</v>
      </c>
      <c r="AI87" s="47">
        <v>9</v>
      </c>
      <c r="AJ87" s="229">
        <v>0.1111111111111111</v>
      </c>
      <c r="AK87" s="4">
        <v>153</v>
      </c>
      <c r="AM87" s="10" t="s">
        <v>709</v>
      </c>
      <c r="AN87" s="11" t="s">
        <v>710</v>
      </c>
      <c r="AO87" s="1062">
        <v>0</v>
      </c>
      <c r="AP87" s="47">
        <v>10</v>
      </c>
      <c r="AQ87" s="47">
        <v>1</v>
      </c>
      <c r="AR87" s="47">
        <v>-11</v>
      </c>
      <c r="AS87" s="47">
        <v>-10</v>
      </c>
      <c r="AT87" s="229">
        <v>9.0909090909090912E-2</v>
      </c>
      <c r="AU87" s="4">
        <v>121</v>
      </c>
      <c r="AW87" s="10" t="s">
        <v>709</v>
      </c>
      <c r="AX87" s="11" t="s">
        <v>710</v>
      </c>
      <c r="AY87" s="249">
        <v>134</v>
      </c>
      <c r="AZ87" s="4">
        <v>82</v>
      </c>
      <c r="BA87" s="953">
        <v>81</v>
      </c>
      <c r="BB87" s="954">
        <v>98</v>
      </c>
      <c r="BC87" s="955">
        <v>153</v>
      </c>
      <c r="BD87" s="956">
        <v>10</v>
      </c>
      <c r="BE87" s="957">
        <v>121</v>
      </c>
      <c r="BF87" s="183">
        <v>137.16666666666666</v>
      </c>
      <c r="BG87" s="586">
        <v>151</v>
      </c>
    </row>
    <row r="88" spans="1:59" x14ac:dyDescent="0.25">
      <c r="A88" s="15" t="s">
        <v>711</v>
      </c>
      <c r="B88" s="6" t="s">
        <v>599</v>
      </c>
      <c r="C88" s="144">
        <v>5.6555999999999997</v>
      </c>
      <c r="D88" s="4">
        <v>25</v>
      </c>
      <c r="F88" s="15" t="s">
        <v>711</v>
      </c>
      <c r="G88" s="6" t="s">
        <v>599</v>
      </c>
      <c r="H88" s="1064">
        <v>1.3444000000000003</v>
      </c>
      <c r="I88" s="4">
        <v>8</v>
      </c>
      <c r="K88" s="15" t="s">
        <v>711</v>
      </c>
      <c r="L88" s="6" t="s">
        <v>599</v>
      </c>
      <c r="M88" s="47"/>
      <c r="N88" s="144">
        <v>5.6555999999999997</v>
      </c>
      <c r="O88" s="136">
        <v>7</v>
      </c>
      <c r="P88" s="1064">
        <v>1.3444000000000003</v>
      </c>
      <c r="Q88" s="1061">
        <v>4</v>
      </c>
      <c r="R88" s="1062">
        <v>5.377600000000001</v>
      </c>
      <c r="S88" s="47">
        <v>6</v>
      </c>
      <c r="U88" s="15" t="s">
        <v>711</v>
      </c>
      <c r="V88" s="6" t="s">
        <v>599</v>
      </c>
      <c r="W88" s="47">
        <v>70</v>
      </c>
      <c r="X88" s="47">
        <v>51</v>
      </c>
      <c r="Y88" s="229">
        <v>1.3725490196078431</v>
      </c>
      <c r="Z88" s="47">
        <v>22</v>
      </c>
      <c r="AA88" s="47">
        <v>16</v>
      </c>
      <c r="AB88" s="1052">
        <v>0.57894736842105265</v>
      </c>
      <c r="AC88" s="44">
        <v>35</v>
      </c>
      <c r="AE88" s="15" t="s">
        <v>711</v>
      </c>
      <c r="AF88" s="6" t="s">
        <v>599</v>
      </c>
      <c r="AG88" s="1062">
        <v>5.377600000000001</v>
      </c>
      <c r="AH88" s="47">
        <v>70</v>
      </c>
      <c r="AI88" s="47">
        <v>51</v>
      </c>
      <c r="AJ88" s="229">
        <v>1.3725490196078431</v>
      </c>
      <c r="AK88" s="4">
        <v>55</v>
      </c>
      <c r="AM88" s="15" t="s">
        <v>711</v>
      </c>
      <c r="AN88" s="6" t="s">
        <v>599</v>
      </c>
      <c r="AO88" s="1062">
        <v>5.377600000000001</v>
      </c>
      <c r="AP88" s="47">
        <v>121</v>
      </c>
      <c r="AQ88" s="47">
        <v>56</v>
      </c>
      <c r="AR88" s="47">
        <v>-37</v>
      </c>
      <c r="AS88" s="47">
        <v>19</v>
      </c>
      <c r="AT88" s="229">
        <v>1.5135135135135136</v>
      </c>
      <c r="AU88" s="4">
        <v>32</v>
      </c>
      <c r="AW88" s="15" t="s">
        <v>711</v>
      </c>
      <c r="AX88" s="6" t="s">
        <v>599</v>
      </c>
      <c r="AY88" s="249">
        <v>25</v>
      </c>
      <c r="AZ88" s="4">
        <v>8</v>
      </c>
      <c r="BA88" s="953">
        <v>6</v>
      </c>
      <c r="BB88" s="954">
        <v>35</v>
      </c>
      <c r="BC88" s="955">
        <v>55</v>
      </c>
      <c r="BD88" s="956">
        <v>121</v>
      </c>
      <c r="BE88" s="957">
        <v>32</v>
      </c>
      <c r="BF88" s="183">
        <v>30.833333333333332</v>
      </c>
      <c r="BG88" s="586">
        <v>19</v>
      </c>
    </row>
    <row r="89" spans="1:59" x14ac:dyDescent="0.25">
      <c r="A89" s="17" t="s">
        <v>714</v>
      </c>
      <c r="B89" s="13" t="s">
        <v>715</v>
      </c>
      <c r="C89" s="144">
        <v>7.677777777777778</v>
      </c>
      <c r="D89" s="4">
        <v>107</v>
      </c>
      <c r="F89" s="17" t="s">
        <v>714</v>
      </c>
      <c r="G89" s="13" t="s">
        <v>715</v>
      </c>
      <c r="H89" s="1064">
        <v>0.32222222222222197</v>
      </c>
      <c r="I89" s="4">
        <v>58</v>
      </c>
      <c r="K89" s="17" t="s">
        <v>714</v>
      </c>
      <c r="L89" s="13" t="s">
        <v>715</v>
      </c>
      <c r="M89" s="47"/>
      <c r="N89" s="144">
        <v>7.677777777777778</v>
      </c>
      <c r="O89" s="136">
        <v>8</v>
      </c>
      <c r="P89" s="1064">
        <v>0.32222222222222197</v>
      </c>
      <c r="Q89" s="1061">
        <v>3</v>
      </c>
      <c r="R89" s="1062">
        <v>0.9666666666666659</v>
      </c>
      <c r="S89" s="47">
        <v>60</v>
      </c>
      <c r="U89" s="17" t="s">
        <v>714</v>
      </c>
      <c r="V89" s="13" t="s">
        <v>715</v>
      </c>
      <c r="W89" s="47">
        <v>5</v>
      </c>
      <c r="X89" s="47">
        <v>33</v>
      </c>
      <c r="Y89" s="229">
        <v>0.15151515151515152</v>
      </c>
      <c r="Z89" s="47"/>
      <c r="AA89" s="47">
        <v>4</v>
      </c>
      <c r="AB89" s="1052">
        <v>0</v>
      </c>
      <c r="AC89" s="44">
        <v>112</v>
      </c>
      <c r="AE89" s="17" t="s">
        <v>714</v>
      </c>
      <c r="AF89" s="13" t="s">
        <v>715</v>
      </c>
      <c r="AG89" s="1062">
        <v>0.9666666666666659</v>
      </c>
      <c r="AH89" s="47">
        <v>5</v>
      </c>
      <c r="AI89" s="47">
        <v>33</v>
      </c>
      <c r="AJ89" s="229">
        <v>0.15151515151515152</v>
      </c>
      <c r="AK89" s="4">
        <v>148</v>
      </c>
      <c r="AM89" s="17" t="s">
        <v>714</v>
      </c>
      <c r="AN89" s="13" t="s">
        <v>715</v>
      </c>
      <c r="AO89" s="1062">
        <v>0.9666666666666659</v>
      </c>
      <c r="AP89" s="47">
        <v>38</v>
      </c>
      <c r="AQ89" s="47">
        <v>4</v>
      </c>
      <c r="AR89" s="47">
        <v>-9</v>
      </c>
      <c r="AS89" s="47">
        <v>-5</v>
      </c>
      <c r="AT89" s="229">
        <v>0.44444444444444442</v>
      </c>
      <c r="AU89" s="4">
        <v>101</v>
      </c>
      <c r="AW89" s="17" t="s">
        <v>714</v>
      </c>
      <c r="AX89" s="13" t="s">
        <v>715</v>
      </c>
      <c r="AY89" s="249">
        <v>107</v>
      </c>
      <c r="AZ89" s="4">
        <v>58</v>
      </c>
      <c r="BA89" s="953">
        <v>60</v>
      </c>
      <c r="BB89" s="954">
        <v>112</v>
      </c>
      <c r="BC89" s="955">
        <v>148</v>
      </c>
      <c r="BD89" s="956">
        <v>38</v>
      </c>
      <c r="BE89" s="957">
        <v>101</v>
      </c>
      <c r="BF89" s="183">
        <v>119.16666666666667</v>
      </c>
      <c r="BG89" s="586">
        <v>125</v>
      </c>
    </row>
    <row r="90" spans="1:59" x14ac:dyDescent="0.25">
      <c r="A90" s="17" t="s">
        <v>717</v>
      </c>
      <c r="B90" s="13" t="s">
        <v>661</v>
      </c>
      <c r="C90" s="144">
        <v>6.5</v>
      </c>
      <c r="D90" s="4">
        <v>56</v>
      </c>
      <c r="F90" s="17" t="s">
        <v>717</v>
      </c>
      <c r="G90" s="13" t="s">
        <v>661</v>
      </c>
      <c r="H90" s="1064">
        <v>0.75</v>
      </c>
      <c r="I90" s="4">
        <v>24</v>
      </c>
      <c r="K90" s="17" t="s">
        <v>717</v>
      </c>
      <c r="L90" s="13" t="s">
        <v>661</v>
      </c>
      <c r="M90" s="47"/>
      <c r="N90" s="144">
        <v>6.5</v>
      </c>
      <c r="O90" s="136">
        <v>7.25</v>
      </c>
      <c r="P90" s="1064">
        <v>0.75</v>
      </c>
      <c r="Q90" s="1061">
        <v>4</v>
      </c>
      <c r="R90" s="1062">
        <v>3</v>
      </c>
      <c r="S90" s="47">
        <v>22</v>
      </c>
      <c r="U90" s="17" t="s">
        <v>717</v>
      </c>
      <c r="V90" s="13" t="s">
        <v>661</v>
      </c>
      <c r="W90" s="47">
        <v>6</v>
      </c>
      <c r="X90" s="47">
        <v>6</v>
      </c>
      <c r="Y90" s="229">
        <v>1</v>
      </c>
      <c r="Z90" s="47">
        <v>1</v>
      </c>
      <c r="AA90" s="47"/>
      <c r="AB90" s="1052">
        <v>1</v>
      </c>
      <c r="AC90" s="44">
        <v>1</v>
      </c>
      <c r="AE90" s="17" t="s">
        <v>717</v>
      </c>
      <c r="AF90" s="13" t="s">
        <v>661</v>
      </c>
      <c r="AG90" s="1062">
        <v>3</v>
      </c>
      <c r="AH90" s="47">
        <v>6</v>
      </c>
      <c r="AI90" s="47">
        <v>6</v>
      </c>
      <c r="AJ90" s="229">
        <v>1</v>
      </c>
      <c r="AK90" s="4">
        <v>76</v>
      </c>
      <c r="AM90" s="17" t="s">
        <v>717</v>
      </c>
      <c r="AN90" s="13" t="s">
        <v>661</v>
      </c>
      <c r="AO90" s="1062">
        <v>3</v>
      </c>
      <c r="AP90" s="47">
        <v>12</v>
      </c>
      <c r="AQ90" s="47">
        <v>9</v>
      </c>
      <c r="AR90" s="47">
        <v>0</v>
      </c>
      <c r="AS90" s="47">
        <v>9</v>
      </c>
      <c r="AT90" s="229" t="e">
        <v>#DIV/0!</v>
      </c>
      <c r="AU90" s="4">
        <v>1</v>
      </c>
      <c r="AW90" s="17" t="s">
        <v>717</v>
      </c>
      <c r="AX90" s="13" t="s">
        <v>661</v>
      </c>
      <c r="AY90" s="249">
        <v>56</v>
      </c>
      <c r="AZ90" s="4">
        <v>24</v>
      </c>
      <c r="BA90" s="953">
        <v>22</v>
      </c>
      <c r="BB90" s="954">
        <v>1</v>
      </c>
      <c r="BC90" s="955">
        <v>76</v>
      </c>
      <c r="BD90" s="956">
        <v>12</v>
      </c>
      <c r="BE90" s="957">
        <v>1</v>
      </c>
      <c r="BF90" s="183">
        <v>33</v>
      </c>
      <c r="BG90" s="586">
        <v>23</v>
      </c>
    </row>
    <row r="91" spans="1:59" x14ac:dyDescent="0.25">
      <c r="A91" s="19" t="s">
        <v>718</v>
      </c>
      <c r="B91" s="13" t="s">
        <v>719</v>
      </c>
      <c r="C91" s="144">
        <v>7.6666999999999996</v>
      </c>
      <c r="D91" s="4">
        <v>105</v>
      </c>
      <c r="F91" s="19" t="s">
        <v>718</v>
      </c>
      <c r="G91" s="13" t="s">
        <v>719</v>
      </c>
      <c r="H91" s="1064">
        <v>0</v>
      </c>
      <c r="I91" s="4">
        <v>82</v>
      </c>
      <c r="K91" s="19" t="s">
        <v>718</v>
      </c>
      <c r="L91" s="13" t="s">
        <v>719</v>
      </c>
      <c r="M91" s="47"/>
      <c r="N91" s="144">
        <v>7.6666999999999996</v>
      </c>
      <c r="O91" s="136">
        <v>7.6666999999999996</v>
      </c>
      <c r="P91" s="1064">
        <v>0</v>
      </c>
      <c r="Q91" s="1061">
        <v>3</v>
      </c>
      <c r="R91" s="1062">
        <v>0</v>
      </c>
      <c r="S91" s="47">
        <v>81</v>
      </c>
      <c r="U91" s="19" t="s">
        <v>718</v>
      </c>
      <c r="V91" s="13" t="s">
        <v>719</v>
      </c>
      <c r="W91" s="47">
        <v>6</v>
      </c>
      <c r="X91" s="47">
        <v>6</v>
      </c>
      <c r="Y91" s="229">
        <v>1</v>
      </c>
      <c r="Z91" s="125"/>
      <c r="AA91" s="47">
        <v>1</v>
      </c>
      <c r="AB91" s="1052">
        <v>0</v>
      </c>
      <c r="AC91" s="44">
        <v>112</v>
      </c>
      <c r="AE91" s="19" t="s">
        <v>718</v>
      </c>
      <c r="AF91" s="13" t="s">
        <v>719</v>
      </c>
      <c r="AG91" s="1062">
        <v>0</v>
      </c>
      <c r="AH91" s="47">
        <v>6</v>
      </c>
      <c r="AI91" s="47">
        <v>6</v>
      </c>
      <c r="AJ91" s="229">
        <v>1</v>
      </c>
      <c r="AK91" s="4">
        <v>76</v>
      </c>
      <c r="AM91" s="19" t="s">
        <v>718</v>
      </c>
      <c r="AN91" s="13" t="s">
        <v>719</v>
      </c>
      <c r="AO91" s="1062">
        <v>0</v>
      </c>
      <c r="AP91" s="47">
        <v>12</v>
      </c>
      <c r="AQ91" s="47">
        <v>4</v>
      </c>
      <c r="AR91" s="47">
        <v>-1</v>
      </c>
      <c r="AS91" s="47">
        <v>3</v>
      </c>
      <c r="AT91" s="229">
        <v>4</v>
      </c>
      <c r="AU91" s="4">
        <v>10</v>
      </c>
      <c r="AW91" s="19" t="s">
        <v>718</v>
      </c>
      <c r="AX91" s="13" t="s">
        <v>719</v>
      </c>
      <c r="AY91" s="249">
        <v>105</v>
      </c>
      <c r="AZ91" s="4">
        <v>82</v>
      </c>
      <c r="BA91" s="953">
        <v>81</v>
      </c>
      <c r="BB91" s="954">
        <v>112</v>
      </c>
      <c r="BC91" s="955">
        <v>76</v>
      </c>
      <c r="BD91" s="956">
        <v>12</v>
      </c>
      <c r="BE91" s="957">
        <v>10</v>
      </c>
      <c r="BF91" s="183">
        <v>93.5</v>
      </c>
      <c r="BG91" s="586">
        <v>95</v>
      </c>
    </row>
    <row r="92" spans="1:59" x14ac:dyDescent="0.25">
      <c r="A92" s="30" t="s">
        <v>29</v>
      </c>
      <c r="B92" s="13" t="s">
        <v>721</v>
      </c>
      <c r="C92" s="144">
        <v>5.2222222222222232</v>
      </c>
      <c r="D92" s="4">
        <v>14</v>
      </c>
      <c r="F92" s="30" t="s">
        <v>29</v>
      </c>
      <c r="G92" s="13" t="s">
        <v>721</v>
      </c>
      <c r="H92" s="1064">
        <v>1.4444777777777764</v>
      </c>
      <c r="I92" s="4">
        <v>5</v>
      </c>
      <c r="K92" s="30" t="s">
        <v>29</v>
      </c>
      <c r="L92" s="13" t="s">
        <v>721</v>
      </c>
      <c r="M92" s="47"/>
      <c r="N92" s="144">
        <v>5.2222222222222232</v>
      </c>
      <c r="O92" s="136">
        <v>6.6666999999999996</v>
      </c>
      <c r="P92" s="1064">
        <v>1.4444777777777764</v>
      </c>
      <c r="Q92" s="1061">
        <v>4</v>
      </c>
      <c r="R92" s="1062">
        <v>5.7779111111111057</v>
      </c>
      <c r="S92" s="47">
        <v>3</v>
      </c>
      <c r="U92" s="30" t="s">
        <v>29</v>
      </c>
      <c r="V92" s="13" t="s">
        <v>721</v>
      </c>
      <c r="W92" s="47">
        <v>7</v>
      </c>
      <c r="X92" s="47">
        <v>14</v>
      </c>
      <c r="Y92" s="229">
        <v>0.5</v>
      </c>
      <c r="Z92" s="47">
        <v>1</v>
      </c>
      <c r="AA92" s="47">
        <v>3</v>
      </c>
      <c r="AB92" s="1052">
        <v>0.25</v>
      </c>
      <c r="AC92" s="44">
        <v>98</v>
      </c>
      <c r="AE92" s="30" t="s">
        <v>29</v>
      </c>
      <c r="AF92" s="13" t="s">
        <v>721</v>
      </c>
      <c r="AG92" s="1062">
        <v>5.7779111111111057</v>
      </c>
      <c r="AH92" s="47">
        <v>7</v>
      </c>
      <c r="AI92" s="47">
        <v>14</v>
      </c>
      <c r="AJ92" s="229">
        <v>0.5</v>
      </c>
      <c r="AK92" s="4">
        <v>116</v>
      </c>
      <c r="AM92" s="30" t="s">
        <v>29</v>
      </c>
      <c r="AN92" s="13" t="s">
        <v>721</v>
      </c>
      <c r="AO92" s="1062">
        <v>5.7779111111111057</v>
      </c>
      <c r="AP92" s="47">
        <v>21</v>
      </c>
      <c r="AQ92" s="47">
        <v>9</v>
      </c>
      <c r="AR92" s="47">
        <v>-9</v>
      </c>
      <c r="AS92" s="47">
        <v>0</v>
      </c>
      <c r="AT92" s="229">
        <v>1</v>
      </c>
      <c r="AU92" s="4">
        <v>57</v>
      </c>
      <c r="AW92" s="30" t="s">
        <v>29</v>
      </c>
      <c r="AX92" s="13" t="s">
        <v>721</v>
      </c>
      <c r="AY92" s="249">
        <v>14</v>
      </c>
      <c r="AZ92" s="4">
        <v>5</v>
      </c>
      <c r="BA92" s="953">
        <v>3</v>
      </c>
      <c r="BB92" s="954">
        <v>98</v>
      </c>
      <c r="BC92" s="955">
        <v>116</v>
      </c>
      <c r="BD92" s="956">
        <v>21</v>
      </c>
      <c r="BE92" s="957">
        <v>57</v>
      </c>
      <c r="BF92" s="183">
        <v>57.166666666666664</v>
      </c>
      <c r="BG92" s="586">
        <v>51</v>
      </c>
    </row>
    <row r="93" spans="1:59" x14ac:dyDescent="0.25">
      <c r="A93" s="7" t="s">
        <v>466</v>
      </c>
      <c r="B93" s="13" t="s">
        <v>30</v>
      </c>
      <c r="C93" s="416">
        <v>5.8944000000000001</v>
      </c>
      <c r="D93" s="45">
        <v>31</v>
      </c>
      <c r="F93" s="7" t="s">
        <v>466</v>
      </c>
      <c r="G93" s="13" t="s">
        <v>30</v>
      </c>
      <c r="H93" s="1070">
        <v>0.35559999999999992</v>
      </c>
      <c r="I93" s="45">
        <v>52</v>
      </c>
      <c r="K93" s="7" t="s">
        <v>466</v>
      </c>
      <c r="L93" s="13" t="s">
        <v>30</v>
      </c>
      <c r="M93" s="45">
        <v>1</v>
      </c>
      <c r="N93" s="416">
        <v>5.8944000000000001</v>
      </c>
      <c r="O93" s="1077">
        <v>6.25</v>
      </c>
      <c r="P93" s="1070">
        <f>+O93-N93</f>
        <v>0.35559999999999992</v>
      </c>
      <c r="Q93" s="1071">
        <v>5</v>
      </c>
      <c r="R93" s="1072">
        <f>+P93*Q93</f>
        <v>1.7779999999999996</v>
      </c>
      <c r="S93" s="45">
        <v>43</v>
      </c>
      <c r="U93" s="7" t="s">
        <v>466</v>
      </c>
      <c r="V93" s="13" t="s">
        <v>30</v>
      </c>
      <c r="W93" s="45">
        <v>47</v>
      </c>
      <c r="X93" s="45">
        <v>34</v>
      </c>
      <c r="Y93" s="959">
        <v>1.3823529411764706</v>
      </c>
      <c r="Z93" s="45">
        <v>24</v>
      </c>
      <c r="AA93" s="45">
        <v>17</v>
      </c>
      <c r="AB93" s="1074">
        <v>0.58536585365853655</v>
      </c>
      <c r="AC93" s="45">
        <v>34</v>
      </c>
      <c r="AE93" s="7" t="s">
        <v>466</v>
      </c>
      <c r="AF93" s="13" t="s">
        <v>30</v>
      </c>
      <c r="AG93" s="1072">
        <v>1.7779999999999996</v>
      </c>
      <c r="AH93" s="45">
        <v>47</v>
      </c>
      <c r="AI93" s="45">
        <v>34</v>
      </c>
      <c r="AJ93" s="959">
        <v>1.3823529411764706</v>
      </c>
      <c r="AK93" s="45">
        <v>54</v>
      </c>
      <c r="AM93" s="7" t="s">
        <v>466</v>
      </c>
      <c r="AN93" s="13" t="s">
        <v>30</v>
      </c>
      <c r="AO93" s="1072">
        <v>1.7779999999999996</v>
      </c>
      <c r="AP93" s="45">
        <v>81</v>
      </c>
      <c r="AQ93" s="45">
        <v>32</v>
      </c>
      <c r="AR93" s="45">
        <v>-23</v>
      </c>
      <c r="AS93" s="45">
        <v>9</v>
      </c>
      <c r="AT93" s="959">
        <v>1.3913043478260869</v>
      </c>
      <c r="AU93" s="45">
        <v>37</v>
      </c>
      <c r="AW93" s="7" t="s">
        <v>466</v>
      </c>
      <c r="AX93" s="13" t="s">
        <v>30</v>
      </c>
      <c r="AY93" s="45">
        <v>31</v>
      </c>
      <c r="AZ93" s="45">
        <v>52</v>
      </c>
      <c r="BA93" s="45">
        <v>43</v>
      </c>
      <c r="BB93" s="45">
        <v>34</v>
      </c>
      <c r="BC93" s="45">
        <v>54</v>
      </c>
      <c r="BD93" s="45">
        <v>81</v>
      </c>
      <c r="BE93" s="45">
        <v>37</v>
      </c>
      <c r="BF93" s="959">
        <v>48.166666666666664</v>
      </c>
      <c r="BG93" s="960">
        <v>41</v>
      </c>
    </row>
    <row r="94" spans="1:59" x14ac:dyDescent="0.25">
      <c r="A94" s="10" t="s">
        <v>317</v>
      </c>
      <c r="B94" s="13" t="s">
        <v>723</v>
      </c>
      <c r="C94" s="144">
        <v>8.2222222222222214</v>
      </c>
      <c r="D94" s="4">
        <v>132</v>
      </c>
      <c r="F94" s="10" t="s">
        <v>317</v>
      </c>
      <c r="G94" s="13" t="s">
        <v>723</v>
      </c>
      <c r="H94" s="1064">
        <v>-2.2222222220591448E-5</v>
      </c>
      <c r="I94" s="4">
        <v>82</v>
      </c>
      <c r="K94" s="10" t="s">
        <v>317</v>
      </c>
      <c r="L94" s="13" t="s">
        <v>723</v>
      </c>
      <c r="M94" s="47"/>
      <c r="N94" s="144">
        <v>8.2222222222222214</v>
      </c>
      <c r="O94" s="136">
        <v>8.2222000000000008</v>
      </c>
      <c r="P94" s="1064">
        <v>-2.2222222220591448E-5</v>
      </c>
      <c r="Q94" s="1061">
        <v>3</v>
      </c>
      <c r="R94" s="1062">
        <v>-6.6666666661774343E-5</v>
      </c>
      <c r="S94" s="47">
        <v>112</v>
      </c>
      <c r="U94" s="10" t="s">
        <v>317</v>
      </c>
      <c r="V94" s="13" t="s">
        <v>723</v>
      </c>
      <c r="W94" s="47">
        <v>2</v>
      </c>
      <c r="X94" s="47">
        <v>8</v>
      </c>
      <c r="Y94" s="229">
        <v>0.25</v>
      </c>
      <c r="Z94" s="47">
        <v>1</v>
      </c>
      <c r="AA94" s="47">
        <v>4</v>
      </c>
      <c r="AB94" s="1052">
        <v>0.2</v>
      </c>
      <c r="AC94" s="44">
        <v>106</v>
      </c>
      <c r="AE94" s="10" t="s">
        <v>317</v>
      </c>
      <c r="AF94" s="13" t="s">
        <v>723</v>
      </c>
      <c r="AG94" s="1062">
        <v>-6.6666666661774343E-5</v>
      </c>
      <c r="AH94" s="47">
        <v>2</v>
      </c>
      <c r="AI94" s="47">
        <v>8</v>
      </c>
      <c r="AJ94" s="229">
        <v>0.25</v>
      </c>
      <c r="AK94" s="4">
        <v>136</v>
      </c>
      <c r="AM94" s="10" t="s">
        <v>317</v>
      </c>
      <c r="AN94" s="13" t="s">
        <v>723</v>
      </c>
      <c r="AO94" s="1062">
        <v>-6.6666666661774343E-5</v>
      </c>
      <c r="AP94" s="47">
        <v>10</v>
      </c>
      <c r="AQ94" s="47">
        <v>3</v>
      </c>
      <c r="AR94" s="47">
        <v>-6</v>
      </c>
      <c r="AS94" s="47">
        <v>-3</v>
      </c>
      <c r="AT94" s="229">
        <v>0.5</v>
      </c>
      <c r="AU94" s="4">
        <v>93</v>
      </c>
      <c r="AW94" s="10" t="s">
        <v>317</v>
      </c>
      <c r="AX94" s="13" t="s">
        <v>723</v>
      </c>
      <c r="AY94" s="249">
        <v>132</v>
      </c>
      <c r="AZ94" s="4">
        <v>82</v>
      </c>
      <c r="BA94" s="953">
        <v>112</v>
      </c>
      <c r="BB94" s="954">
        <v>106</v>
      </c>
      <c r="BC94" s="955">
        <v>136</v>
      </c>
      <c r="BD94" s="956">
        <v>10</v>
      </c>
      <c r="BE94" s="957">
        <v>93</v>
      </c>
      <c r="BF94" s="183">
        <v>135.66666666666666</v>
      </c>
      <c r="BG94" s="586">
        <v>148</v>
      </c>
    </row>
    <row r="95" spans="1:59" x14ac:dyDescent="0.25">
      <c r="A95" s="10" t="s">
        <v>360</v>
      </c>
      <c r="B95" s="13" t="s">
        <v>725</v>
      </c>
      <c r="C95" s="144">
        <v>8</v>
      </c>
      <c r="D95" s="4">
        <v>118</v>
      </c>
      <c r="F95" s="10" t="s">
        <v>360</v>
      </c>
      <c r="G95" s="13" t="s">
        <v>725</v>
      </c>
      <c r="H95" s="1064">
        <v>0</v>
      </c>
      <c r="I95" s="4">
        <v>82</v>
      </c>
      <c r="K95" s="10" t="s">
        <v>360</v>
      </c>
      <c r="L95" s="13" t="s">
        <v>725</v>
      </c>
      <c r="M95" s="47"/>
      <c r="N95" s="144">
        <v>8</v>
      </c>
      <c r="O95" s="136">
        <v>8</v>
      </c>
      <c r="P95" s="1064">
        <v>0</v>
      </c>
      <c r="Q95" s="1061">
        <v>3</v>
      </c>
      <c r="R95" s="1062">
        <v>0</v>
      </c>
      <c r="S95" s="47">
        <v>81</v>
      </c>
      <c r="U95" s="10" t="s">
        <v>360</v>
      </c>
      <c r="V95" s="13" t="s">
        <v>725</v>
      </c>
      <c r="W95" s="47">
        <v>3</v>
      </c>
      <c r="X95" s="47">
        <v>7</v>
      </c>
      <c r="Y95" s="229">
        <v>0.42857142857142855</v>
      </c>
      <c r="Z95" s="47">
        <v>2</v>
      </c>
      <c r="AA95" s="47">
        <v>2</v>
      </c>
      <c r="AB95" s="1052">
        <v>0.5</v>
      </c>
      <c r="AC95" s="44">
        <v>47</v>
      </c>
      <c r="AE95" s="10" t="s">
        <v>360</v>
      </c>
      <c r="AF95" s="13" t="s">
        <v>725</v>
      </c>
      <c r="AG95" s="1062">
        <v>0</v>
      </c>
      <c r="AH95" s="47">
        <v>3</v>
      </c>
      <c r="AI95" s="47">
        <v>7</v>
      </c>
      <c r="AJ95" s="229">
        <v>0.42857142857142855</v>
      </c>
      <c r="AK95" s="4">
        <v>123</v>
      </c>
      <c r="AM95" s="10" t="s">
        <v>360</v>
      </c>
      <c r="AN95" s="13" t="s">
        <v>725</v>
      </c>
      <c r="AO95" s="1062">
        <v>0</v>
      </c>
      <c r="AP95" s="47">
        <v>10</v>
      </c>
      <c r="AQ95" s="47">
        <v>2</v>
      </c>
      <c r="AR95" s="47">
        <v>-2</v>
      </c>
      <c r="AS95" s="47">
        <v>0</v>
      </c>
      <c r="AT95" s="229">
        <v>1</v>
      </c>
      <c r="AU95" s="4">
        <v>57</v>
      </c>
      <c r="AW95" s="10" t="s">
        <v>360</v>
      </c>
      <c r="AX95" s="13" t="s">
        <v>725</v>
      </c>
      <c r="AY95" s="249">
        <v>118</v>
      </c>
      <c r="AZ95" s="4">
        <v>82</v>
      </c>
      <c r="BA95" s="953">
        <v>81</v>
      </c>
      <c r="BB95" s="954">
        <v>47</v>
      </c>
      <c r="BC95" s="955">
        <v>123</v>
      </c>
      <c r="BD95" s="956">
        <v>10</v>
      </c>
      <c r="BE95" s="957">
        <v>57</v>
      </c>
      <c r="BF95" s="183">
        <v>103</v>
      </c>
      <c r="BG95" s="586">
        <v>110</v>
      </c>
    </row>
    <row r="96" spans="1:59" x14ac:dyDescent="0.25">
      <c r="A96" s="10" t="s">
        <v>727</v>
      </c>
      <c r="B96" s="11" t="s">
        <v>730</v>
      </c>
      <c r="C96" s="156">
        <v>7.5714285714285712</v>
      </c>
      <c r="D96" s="4">
        <v>101</v>
      </c>
      <c r="F96" s="10" t="s">
        <v>727</v>
      </c>
      <c r="G96" s="11" t="s">
        <v>730</v>
      </c>
      <c r="H96" s="1064">
        <v>-0.14282857142857086</v>
      </c>
      <c r="I96" s="4">
        <v>118</v>
      </c>
      <c r="K96" s="10" t="s">
        <v>727</v>
      </c>
      <c r="L96" s="11" t="s">
        <v>730</v>
      </c>
      <c r="M96" s="47"/>
      <c r="N96" s="156">
        <v>7.5714285714285712</v>
      </c>
      <c r="O96" s="136">
        <v>7.4286000000000003</v>
      </c>
      <c r="P96" s="1064">
        <v>-0.14282857142857086</v>
      </c>
      <c r="Q96" s="1061">
        <v>4</v>
      </c>
      <c r="R96" s="1062">
        <v>-0.57131428571428344</v>
      </c>
      <c r="S96" s="47">
        <v>127</v>
      </c>
      <c r="U96" s="10" t="s">
        <v>727</v>
      </c>
      <c r="V96" s="11" t="s">
        <v>730</v>
      </c>
      <c r="W96" s="47">
        <v>9</v>
      </c>
      <c r="X96" s="47">
        <v>6</v>
      </c>
      <c r="Y96" s="229">
        <v>1.5</v>
      </c>
      <c r="Z96" s="47">
        <v>3</v>
      </c>
      <c r="AA96" s="47">
        <v>2</v>
      </c>
      <c r="AB96" s="1052">
        <v>0.6</v>
      </c>
      <c r="AC96" s="44">
        <v>28</v>
      </c>
      <c r="AE96" s="10" t="s">
        <v>727</v>
      </c>
      <c r="AF96" s="11" t="s">
        <v>730</v>
      </c>
      <c r="AG96" s="1062">
        <v>-0.57131428571428344</v>
      </c>
      <c r="AH96" s="47">
        <v>9</v>
      </c>
      <c r="AI96" s="47">
        <v>6</v>
      </c>
      <c r="AJ96" s="229">
        <v>1.5</v>
      </c>
      <c r="AK96" s="4">
        <v>48</v>
      </c>
      <c r="AM96" s="10" t="s">
        <v>727</v>
      </c>
      <c r="AN96" s="11" t="s">
        <v>730</v>
      </c>
      <c r="AO96" s="1062">
        <v>-0.57131428571428344</v>
      </c>
      <c r="AP96" s="47">
        <v>15</v>
      </c>
      <c r="AQ96" s="47">
        <v>3</v>
      </c>
      <c r="AR96" s="47">
        <v>-10</v>
      </c>
      <c r="AS96" s="47">
        <v>-7</v>
      </c>
      <c r="AT96" s="229">
        <v>0.3</v>
      </c>
      <c r="AU96" s="4">
        <v>110</v>
      </c>
      <c r="AW96" s="10" t="s">
        <v>727</v>
      </c>
      <c r="AX96" s="11" t="s">
        <v>730</v>
      </c>
      <c r="AY96" s="249">
        <v>101</v>
      </c>
      <c r="AZ96" s="4">
        <v>118</v>
      </c>
      <c r="BA96" s="953">
        <v>127</v>
      </c>
      <c r="BB96" s="954">
        <v>28</v>
      </c>
      <c r="BC96" s="955">
        <v>48</v>
      </c>
      <c r="BD96" s="956">
        <v>15</v>
      </c>
      <c r="BE96" s="957">
        <v>110</v>
      </c>
      <c r="BF96" s="183">
        <v>108.16666666666667</v>
      </c>
      <c r="BG96" s="586">
        <v>115</v>
      </c>
    </row>
    <row r="97" spans="1:59" x14ac:dyDescent="0.25">
      <c r="A97" s="17" t="s">
        <v>727</v>
      </c>
      <c r="B97" s="13" t="s">
        <v>934</v>
      </c>
      <c r="C97" s="497">
        <v>5</v>
      </c>
      <c r="D97" s="4">
        <v>10</v>
      </c>
      <c r="F97" s="17" t="s">
        <v>727</v>
      </c>
      <c r="G97" s="13" t="s">
        <v>934</v>
      </c>
      <c r="H97" s="670">
        <v>0</v>
      </c>
      <c r="I97" s="4">
        <v>82</v>
      </c>
      <c r="K97" s="17" t="s">
        <v>727</v>
      </c>
      <c r="L97" s="13" t="s">
        <v>934</v>
      </c>
      <c r="M97" s="47"/>
      <c r="N97" s="497">
        <v>5</v>
      </c>
      <c r="O97" s="1060">
        <v>5</v>
      </c>
      <c r="P97" s="670">
        <v>0</v>
      </c>
      <c r="Q97" s="1061">
        <v>6</v>
      </c>
      <c r="R97" s="1062">
        <v>0</v>
      </c>
      <c r="S97" s="47">
        <v>81</v>
      </c>
      <c r="U97" s="17" t="s">
        <v>727</v>
      </c>
      <c r="V97" s="13" t="s">
        <v>934</v>
      </c>
      <c r="W97" s="47">
        <v>1</v>
      </c>
      <c r="X97" s="47">
        <v>1</v>
      </c>
      <c r="Y97" s="229">
        <v>1</v>
      </c>
      <c r="Z97" s="47">
        <v>1</v>
      </c>
      <c r="AA97" s="47">
        <v>1</v>
      </c>
      <c r="AB97" s="1052">
        <v>0.5</v>
      </c>
      <c r="AC97" s="44">
        <v>47</v>
      </c>
      <c r="AE97" s="17" t="s">
        <v>727</v>
      </c>
      <c r="AF97" s="13" t="s">
        <v>934</v>
      </c>
      <c r="AG97" s="1062">
        <v>0</v>
      </c>
      <c r="AH97" s="47">
        <v>1</v>
      </c>
      <c r="AI97" s="47">
        <v>1</v>
      </c>
      <c r="AJ97" s="229">
        <v>1</v>
      </c>
      <c r="AK97" s="4">
        <v>76</v>
      </c>
      <c r="AM97" s="17" t="s">
        <v>727</v>
      </c>
      <c r="AN97" s="13" t="s">
        <v>934</v>
      </c>
      <c r="AO97" s="1062">
        <v>0</v>
      </c>
      <c r="AP97" s="47">
        <v>2</v>
      </c>
      <c r="AQ97" s="47">
        <v>1</v>
      </c>
      <c r="AR97" s="47">
        <v>-1</v>
      </c>
      <c r="AS97" s="47">
        <v>0</v>
      </c>
      <c r="AT97" s="229">
        <v>1</v>
      </c>
      <c r="AU97" s="4">
        <v>57</v>
      </c>
      <c r="AW97" s="17" t="s">
        <v>727</v>
      </c>
      <c r="AX97" s="13" t="s">
        <v>934</v>
      </c>
      <c r="AY97" s="249">
        <v>10</v>
      </c>
      <c r="AZ97" s="4">
        <v>82</v>
      </c>
      <c r="BA97" s="953">
        <v>81</v>
      </c>
      <c r="BB97" s="954">
        <v>47</v>
      </c>
      <c r="BC97" s="955">
        <v>76</v>
      </c>
      <c r="BD97" s="956">
        <v>2</v>
      </c>
      <c r="BE97" s="957">
        <v>57</v>
      </c>
      <c r="BF97" s="183">
        <v>70.166666666666671</v>
      </c>
      <c r="BG97" s="586">
        <v>70</v>
      </c>
    </row>
    <row r="98" spans="1:59" x14ac:dyDescent="0.25">
      <c r="A98" s="20" t="s">
        <v>935</v>
      </c>
      <c r="B98" s="11" t="s">
        <v>936</v>
      </c>
      <c r="C98" s="497">
        <v>10.666666666666666</v>
      </c>
      <c r="D98" s="4">
        <v>176</v>
      </c>
      <c r="F98" s="20" t="s">
        <v>935</v>
      </c>
      <c r="G98" s="11" t="s">
        <v>936</v>
      </c>
      <c r="H98" s="670">
        <v>-0.66666666666666607</v>
      </c>
      <c r="I98" s="4">
        <v>158</v>
      </c>
      <c r="K98" s="20" t="s">
        <v>935</v>
      </c>
      <c r="L98" s="11" t="s">
        <v>936</v>
      </c>
      <c r="M98" s="47"/>
      <c r="N98" s="497">
        <v>10.666666666666666</v>
      </c>
      <c r="O98" s="1060">
        <v>10</v>
      </c>
      <c r="P98" s="670">
        <v>-0.66666666666666607</v>
      </c>
      <c r="Q98" s="1061">
        <v>1</v>
      </c>
      <c r="R98" s="1062">
        <v>-0.66666666666666607</v>
      </c>
      <c r="S98" s="47">
        <v>129</v>
      </c>
      <c r="U98" s="20" t="s">
        <v>935</v>
      </c>
      <c r="V98" s="11" t="s">
        <v>936</v>
      </c>
      <c r="W98" s="47"/>
      <c r="X98" s="47">
        <v>3</v>
      </c>
      <c r="Y98" s="229">
        <v>0</v>
      </c>
      <c r="Z98" s="47"/>
      <c r="AA98" s="47">
        <v>2</v>
      </c>
      <c r="AB98" s="1052">
        <v>0</v>
      </c>
      <c r="AC98" s="44">
        <v>112</v>
      </c>
      <c r="AE98" s="20" t="s">
        <v>935</v>
      </c>
      <c r="AF98" s="11" t="s">
        <v>936</v>
      </c>
      <c r="AG98" s="1062">
        <v>-0.66666666666666607</v>
      </c>
      <c r="AH98" s="47"/>
      <c r="AI98" s="47">
        <v>3</v>
      </c>
      <c r="AJ98" s="229">
        <v>0</v>
      </c>
      <c r="AK98" s="4">
        <v>157</v>
      </c>
      <c r="AM98" s="20" t="s">
        <v>935</v>
      </c>
      <c r="AN98" s="11" t="s">
        <v>936</v>
      </c>
      <c r="AO98" s="1062">
        <v>-0.66666666666666607</v>
      </c>
      <c r="AP98" s="47">
        <v>3</v>
      </c>
      <c r="AQ98" s="47">
        <v>0</v>
      </c>
      <c r="AR98" s="47">
        <v>-2</v>
      </c>
      <c r="AS98" s="47">
        <v>-2</v>
      </c>
      <c r="AT98" s="229">
        <v>0</v>
      </c>
      <c r="AU98" s="4">
        <v>124</v>
      </c>
      <c r="AW98" s="20" t="s">
        <v>935</v>
      </c>
      <c r="AX98" s="11" t="s">
        <v>936</v>
      </c>
      <c r="AY98" s="249">
        <v>176</v>
      </c>
      <c r="AZ98" s="4">
        <v>158</v>
      </c>
      <c r="BA98" s="953">
        <v>129</v>
      </c>
      <c r="BB98" s="954">
        <v>112</v>
      </c>
      <c r="BC98" s="955">
        <v>157</v>
      </c>
      <c r="BD98" s="956">
        <v>3</v>
      </c>
      <c r="BE98" s="957">
        <v>124</v>
      </c>
      <c r="BF98" s="183">
        <v>171.83333333333334</v>
      </c>
      <c r="BG98" s="586">
        <v>175</v>
      </c>
    </row>
    <row r="99" spans="1:59" x14ac:dyDescent="0.25">
      <c r="A99" s="21" t="s">
        <v>731</v>
      </c>
      <c r="B99" s="13" t="s">
        <v>732</v>
      </c>
      <c r="C99" s="497">
        <v>3.6666666666666665</v>
      </c>
      <c r="D99" s="4">
        <v>2</v>
      </c>
      <c r="F99" s="21" t="s">
        <v>731</v>
      </c>
      <c r="G99" s="13" t="s">
        <v>732</v>
      </c>
      <c r="H99" s="670">
        <v>0.33333333333333348</v>
      </c>
      <c r="I99" s="4">
        <v>53</v>
      </c>
      <c r="K99" s="21" t="s">
        <v>731</v>
      </c>
      <c r="L99" s="13" t="s">
        <v>732</v>
      </c>
      <c r="M99" s="47"/>
      <c r="N99" s="497">
        <v>3.6666666666666665</v>
      </c>
      <c r="O99" s="1060">
        <v>4</v>
      </c>
      <c r="P99" s="670">
        <v>0.33333333333333348</v>
      </c>
      <c r="Q99" s="1061">
        <v>7</v>
      </c>
      <c r="R99" s="1062">
        <v>2.3333333333333344</v>
      </c>
      <c r="S99" s="47">
        <v>35</v>
      </c>
      <c r="U99" s="21" t="s">
        <v>731</v>
      </c>
      <c r="V99" s="13" t="s">
        <v>732</v>
      </c>
      <c r="W99" s="47">
        <v>3</v>
      </c>
      <c r="X99" s="47"/>
      <c r="Y99" s="229" t="e">
        <v>#DIV/0!</v>
      </c>
      <c r="Z99" s="47">
        <v>1</v>
      </c>
      <c r="AA99" s="47"/>
      <c r="AB99" s="1052">
        <v>1</v>
      </c>
      <c r="AC99" s="44">
        <v>1</v>
      </c>
      <c r="AE99" s="21" t="s">
        <v>731</v>
      </c>
      <c r="AF99" s="13" t="s">
        <v>732</v>
      </c>
      <c r="AG99" s="1062">
        <v>2.3333333333333344</v>
      </c>
      <c r="AH99" s="47">
        <v>3</v>
      </c>
      <c r="AI99" s="47"/>
      <c r="AJ99" s="229" t="e">
        <v>#DIV/0!</v>
      </c>
      <c r="AK99" s="250">
        <v>1</v>
      </c>
      <c r="AM99" s="21" t="s">
        <v>731</v>
      </c>
      <c r="AN99" s="13" t="s">
        <v>732</v>
      </c>
      <c r="AO99" s="1062">
        <v>2.3333333333333344</v>
      </c>
      <c r="AP99" s="47">
        <v>3</v>
      </c>
      <c r="AQ99" s="47">
        <v>1</v>
      </c>
      <c r="AR99" s="47">
        <v>0</v>
      </c>
      <c r="AS99" s="47">
        <v>1</v>
      </c>
      <c r="AT99" s="229" t="e">
        <v>#DIV/0!</v>
      </c>
      <c r="AU99" s="4">
        <v>1</v>
      </c>
      <c r="AW99" s="21" t="s">
        <v>731</v>
      </c>
      <c r="AX99" s="13" t="s">
        <v>732</v>
      </c>
      <c r="AY99" s="249">
        <v>2</v>
      </c>
      <c r="AZ99" s="4">
        <v>53</v>
      </c>
      <c r="BA99" s="953">
        <v>35</v>
      </c>
      <c r="BB99" s="954">
        <v>1</v>
      </c>
      <c r="BC99" s="955">
        <v>1</v>
      </c>
      <c r="BD99" s="956">
        <v>3</v>
      </c>
      <c r="BE99" s="957">
        <v>1</v>
      </c>
      <c r="BF99" s="183">
        <v>17</v>
      </c>
      <c r="BG99" s="586">
        <v>9</v>
      </c>
    </row>
    <row r="100" spans="1:59" x14ac:dyDescent="0.25">
      <c r="A100" s="755" t="s">
        <v>734</v>
      </c>
      <c r="B100" s="11" t="s">
        <v>735</v>
      </c>
      <c r="C100" s="497">
        <v>9</v>
      </c>
      <c r="D100" s="4">
        <v>145</v>
      </c>
      <c r="F100" s="755" t="s">
        <v>734</v>
      </c>
      <c r="G100" s="11" t="s">
        <v>735</v>
      </c>
      <c r="H100" s="670">
        <v>0</v>
      </c>
      <c r="I100" s="4">
        <v>82</v>
      </c>
      <c r="K100" s="755" t="s">
        <v>734</v>
      </c>
      <c r="L100" s="11" t="s">
        <v>735</v>
      </c>
      <c r="M100" s="47"/>
      <c r="N100" s="497">
        <v>9</v>
      </c>
      <c r="O100" s="1060">
        <v>9</v>
      </c>
      <c r="P100" s="670">
        <v>0</v>
      </c>
      <c r="Q100" s="1061">
        <v>2</v>
      </c>
      <c r="R100" s="1062">
        <v>0</v>
      </c>
      <c r="S100" s="47">
        <v>81</v>
      </c>
      <c r="U100" s="755" t="s">
        <v>734</v>
      </c>
      <c r="V100" s="11" t="s">
        <v>735</v>
      </c>
      <c r="W100" s="47"/>
      <c r="X100" s="47">
        <v>4</v>
      </c>
      <c r="Y100" s="229">
        <v>0</v>
      </c>
      <c r="Z100" s="47"/>
      <c r="AA100" s="47"/>
      <c r="AB100" s="1052" t="e">
        <v>#DIV/0!</v>
      </c>
      <c r="AC100" s="44">
        <v>1</v>
      </c>
      <c r="AE100" s="755" t="s">
        <v>734</v>
      </c>
      <c r="AF100" s="11" t="s">
        <v>735</v>
      </c>
      <c r="AG100" s="1062">
        <v>0</v>
      </c>
      <c r="AH100" s="47"/>
      <c r="AI100" s="47">
        <v>4</v>
      </c>
      <c r="AJ100" s="229">
        <v>0</v>
      </c>
      <c r="AK100" s="4">
        <v>157</v>
      </c>
      <c r="AM100" s="755" t="s">
        <v>734</v>
      </c>
      <c r="AN100" s="11" t="s">
        <v>735</v>
      </c>
      <c r="AO100" s="1062">
        <v>0</v>
      </c>
      <c r="AP100" s="47">
        <v>4</v>
      </c>
      <c r="AQ100" s="47">
        <v>0</v>
      </c>
      <c r="AR100" s="47">
        <v>0</v>
      </c>
      <c r="AS100" s="47">
        <v>0</v>
      </c>
      <c r="AT100" s="229" t="e">
        <v>#DIV/0!</v>
      </c>
      <c r="AU100" s="4">
        <v>1</v>
      </c>
      <c r="AW100" s="755" t="s">
        <v>734</v>
      </c>
      <c r="AX100" s="11" t="s">
        <v>735</v>
      </c>
      <c r="AY100" s="249">
        <v>145</v>
      </c>
      <c r="AZ100" s="4">
        <v>82</v>
      </c>
      <c r="BA100" s="953">
        <v>81</v>
      </c>
      <c r="BB100" s="954">
        <v>1</v>
      </c>
      <c r="BC100" s="955">
        <v>157</v>
      </c>
      <c r="BD100" s="956">
        <v>4</v>
      </c>
      <c r="BE100" s="957">
        <v>1</v>
      </c>
      <c r="BF100" s="183">
        <v>93.833333333333329</v>
      </c>
      <c r="BG100" s="586">
        <v>96</v>
      </c>
    </row>
    <row r="101" spans="1:59" x14ac:dyDescent="0.25">
      <c r="A101" s="755" t="s">
        <v>736</v>
      </c>
      <c r="B101" s="11" t="s">
        <v>708</v>
      </c>
      <c r="C101" s="144">
        <v>7</v>
      </c>
      <c r="D101" s="4">
        <v>83</v>
      </c>
      <c r="F101" s="755" t="s">
        <v>736</v>
      </c>
      <c r="G101" s="11" t="s">
        <v>708</v>
      </c>
      <c r="H101" s="1064">
        <v>0</v>
      </c>
      <c r="I101" s="4">
        <v>82</v>
      </c>
      <c r="K101" s="755" t="s">
        <v>736</v>
      </c>
      <c r="L101" s="11" t="s">
        <v>708</v>
      </c>
      <c r="M101" s="47"/>
      <c r="N101" s="144">
        <v>7</v>
      </c>
      <c r="O101" s="136">
        <v>7</v>
      </c>
      <c r="P101" s="1064">
        <v>0</v>
      </c>
      <c r="Q101" s="1061">
        <v>4</v>
      </c>
      <c r="R101" s="1062">
        <v>0</v>
      </c>
      <c r="S101" s="47">
        <v>81</v>
      </c>
      <c r="U101" s="755" t="s">
        <v>736</v>
      </c>
      <c r="V101" s="11" t="s">
        <v>708</v>
      </c>
      <c r="W101" s="47">
        <v>10</v>
      </c>
      <c r="X101" s="47">
        <v>10</v>
      </c>
      <c r="Y101" s="229"/>
      <c r="Z101" s="47"/>
      <c r="AA101" s="47"/>
      <c r="AB101" s="1052" t="e">
        <v>#DIV/0!</v>
      </c>
      <c r="AC101" s="44">
        <v>1</v>
      </c>
      <c r="AE101" s="755" t="s">
        <v>736</v>
      </c>
      <c r="AF101" s="11" t="s">
        <v>708</v>
      </c>
      <c r="AG101" s="1062">
        <v>0</v>
      </c>
      <c r="AH101" s="47">
        <v>10</v>
      </c>
      <c r="AI101" s="47">
        <v>10</v>
      </c>
      <c r="AJ101" s="229"/>
      <c r="AK101" s="4">
        <v>157</v>
      </c>
      <c r="AM101" s="755" t="s">
        <v>736</v>
      </c>
      <c r="AN101" s="11" t="s">
        <v>708</v>
      </c>
      <c r="AO101" s="1062">
        <v>0</v>
      </c>
      <c r="AP101" s="47">
        <v>10</v>
      </c>
      <c r="AQ101" s="47">
        <v>0</v>
      </c>
      <c r="AR101" s="47">
        <v>0</v>
      </c>
      <c r="AS101" s="47">
        <v>0</v>
      </c>
      <c r="AT101" s="229" t="e">
        <v>#DIV/0!</v>
      </c>
      <c r="AU101" s="4">
        <v>1</v>
      </c>
      <c r="AW101" s="755" t="s">
        <v>736</v>
      </c>
      <c r="AX101" s="11" t="s">
        <v>708</v>
      </c>
      <c r="AY101" s="249">
        <v>83</v>
      </c>
      <c r="AZ101" s="4">
        <v>82</v>
      </c>
      <c r="BA101" s="953">
        <v>81</v>
      </c>
      <c r="BB101" s="954">
        <v>1</v>
      </c>
      <c r="BC101" s="955">
        <v>157</v>
      </c>
      <c r="BD101" s="956">
        <v>10</v>
      </c>
      <c r="BE101" s="957">
        <v>1</v>
      </c>
      <c r="BF101" s="183">
        <v>80.666666666666671</v>
      </c>
      <c r="BG101" s="586">
        <v>82</v>
      </c>
    </row>
    <row r="102" spans="1:59" x14ac:dyDescent="0.25">
      <c r="A102" s="755" t="s">
        <v>737</v>
      </c>
      <c r="B102" s="13" t="s">
        <v>738</v>
      </c>
      <c r="C102" s="144">
        <v>5.5444000000000004</v>
      </c>
      <c r="D102" s="4">
        <v>23</v>
      </c>
      <c r="F102" s="755" t="s">
        <v>737</v>
      </c>
      <c r="G102" s="13" t="s">
        <v>738</v>
      </c>
      <c r="H102" s="1064">
        <v>0.56669999999999998</v>
      </c>
      <c r="I102" s="4">
        <v>37</v>
      </c>
      <c r="K102" s="755" t="s">
        <v>737</v>
      </c>
      <c r="L102" s="13" t="s">
        <v>738</v>
      </c>
      <c r="M102" s="47"/>
      <c r="N102" s="144">
        <v>5.5444000000000004</v>
      </c>
      <c r="O102" s="136">
        <v>6.1111000000000004</v>
      </c>
      <c r="P102" s="1064">
        <v>0.56669999999999998</v>
      </c>
      <c r="Q102" s="1061">
        <v>5</v>
      </c>
      <c r="R102" s="1062">
        <v>2.8334999999999999</v>
      </c>
      <c r="S102" s="47">
        <v>27</v>
      </c>
      <c r="U102" s="755" t="s">
        <v>737</v>
      </c>
      <c r="V102" s="13" t="s">
        <v>738</v>
      </c>
      <c r="W102" s="47">
        <v>18</v>
      </c>
      <c r="X102" s="47">
        <v>4</v>
      </c>
      <c r="Y102" s="229">
        <v>4.5</v>
      </c>
      <c r="Z102" s="47">
        <v>4</v>
      </c>
      <c r="AA102" s="47"/>
      <c r="AB102" s="1052">
        <v>1</v>
      </c>
      <c r="AC102" s="44">
        <v>1</v>
      </c>
      <c r="AE102" s="755" t="s">
        <v>737</v>
      </c>
      <c r="AF102" s="13" t="s">
        <v>738</v>
      </c>
      <c r="AG102" s="1062">
        <v>2.8334999999999999</v>
      </c>
      <c r="AH102" s="47">
        <v>18</v>
      </c>
      <c r="AI102" s="47">
        <v>4</v>
      </c>
      <c r="AJ102" s="229">
        <v>4.5</v>
      </c>
      <c r="AK102" s="4">
        <v>12</v>
      </c>
      <c r="AM102" s="755" t="s">
        <v>737</v>
      </c>
      <c r="AN102" s="13" t="s">
        <v>738</v>
      </c>
      <c r="AO102" s="1062">
        <v>2.8334999999999999</v>
      </c>
      <c r="AP102" s="47">
        <v>22</v>
      </c>
      <c r="AQ102" s="47">
        <v>4</v>
      </c>
      <c r="AR102" s="47">
        <v>-4</v>
      </c>
      <c r="AS102" s="47">
        <v>0</v>
      </c>
      <c r="AT102" s="229">
        <v>1</v>
      </c>
      <c r="AU102" s="4">
        <v>57</v>
      </c>
      <c r="AW102" s="755" t="s">
        <v>737</v>
      </c>
      <c r="AX102" s="13" t="s">
        <v>738</v>
      </c>
      <c r="AY102" s="249">
        <v>23</v>
      </c>
      <c r="AZ102" s="4">
        <v>37</v>
      </c>
      <c r="BA102" s="953">
        <v>27</v>
      </c>
      <c r="BB102" s="954">
        <v>1</v>
      </c>
      <c r="BC102" s="955">
        <v>12</v>
      </c>
      <c r="BD102" s="956">
        <v>22</v>
      </c>
      <c r="BE102" s="957">
        <v>57</v>
      </c>
      <c r="BF102" s="183">
        <v>29</v>
      </c>
      <c r="BG102" s="586">
        <v>18</v>
      </c>
    </row>
    <row r="103" spans="1:59" x14ac:dyDescent="0.25">
      <c r="A103" s="506" t="s">
        <v>737</v>
      </c>
      <c r="B103" s="11" t="s">
        <v>740</v>
      </c>
      <c r="C103" s="144">
        <v>9.1999999999999993</v>
      </c>
      <c r="D103" s="4">
        <v>152</v>
      </c>
      <c r="F103" s="506" t="s">
        <v>737</v>
      </c>
      <c r="G103" s="11" t="s">
        <v>740</v>
      </c>
      <c r="H103" s="1064">
        <v>0.46670000000000122</v>
      </c>
      <c r="I103" s="4">
        <v>47</v>
      </c>
      <c r="K103" s="506" t="s">
        <v>737</v>
      </c>
      <c r="L103" s="11" t="s">
        <v>740</v>
      </c>
      <c r="M103" s="47"/>
      <c r="N103" s="144">
        <v>9.1999999999999993</v>
      </c>
      <c r="O103" s="136">
        <v>9.6667000000000005</v>
      </c>
      <c r="P103" s="1064">
        <v>0.46670000000000122</v>
      </c>
      <c r="Q103" s="1061">
        <v>1</v>
      </c>
      <c r="R103" s="1062">
        <v>0.46670000000000122</v>
      </c>
      <c r="S103" s="47">
        <v>70</v>
      </c>
      <c r="U103" s="506" t="s">
        <v>737</v>
      </c>
      <c r="V103" s="11" t="s">
        <v>740</v>
      </c>
      <c r="W103" s="47">
        <v>9</v>
      </c>
      <c r="X103" s="47">
        <v>14</v>
      </c>
      <c r="Y103" s="229">
        <v>0.6428571428571429</v>
      </c>
      <c r="Z103" s="47">
        <v>6</v>
      </c>
      <c r="AA103" s="47">
        <v>3</v>
      </c>
      <c r="AB103" s="1052">
        <v>0.66666666666666663</v>
      </c>
      <c r="AC103" s="44">
        <v>17</v>
      </c>
      <c r="AE103" s="506" t="s">
        <v>737</v>
      </c>
      <c r="AF103" s="11" t="s">
        <v>740</v>
      </c>
      <c r="AG103" s="1062">
        <v>0.46670000000000122</v>
      </c>
      <c r="AH103" s="47">
        <v>9</v>
      </c>
      <c r="AI103" s="47">
        <v>14</v>
      </c>
      <c r="AJ103" s="229">
        <v>0.6428571428571429</v>
      </c>
      <c r="AK103" s="4">
        <v>108</v>
      </c>
      <c r="AM103" s="506" t="s">
        <v>737</v>
      </c>
      <c r="AN103" s="11" t="s">
        <v>740</v>
      </c>
      <c r="AO103" s="1062">
        <v>0.46670000000000122</v>
      </c>
      <c r="AP103" s="47">
        <v>23</v>
      </c>
      <c r="AQ103" s="47">
        <v>11</v>
      </c>
      <c r="AR103" s="47">
        <v>-3</v>
      </c>
      <c r="AS103" s="47">
        <v>8</v>
      </c>
      <c r="AT103" s="229">
        <v>3.6666666666666665</v>
      </c>
      <c r="AU103" s="4">
        <v>13</v>
      </c>
      <c r="AW103" s="506" t="s">
        <v>737</v>
      </c>
      <c r="AX103" s="11" t="s">
        <v>740</v>
      </c>
      <c r="AY103" s="249">
        <v>152</v>
      </c>
      <c r="AZ103" s="4">
        <v>47</v>
      </c>
      <c r="BA103" s="953">
        <v>70</v>
      </c>
      <c r="BB103" s="954">
        <v>17</v>
      </c>
      <c r="BC103" s="955">
        <v>108</v>
      </c>
      <c r="BD103" s="956">
        <v>23</v>
      </c>
      <c r="BE103" s="957">
        <v>13</v>
      </c>
      <c r="BF103" s="183">
        <v>81.166666666666671</v>
      </c>
      <c r="BG103" s="586">
        <v>83</v>
      </c>
    </row>
    <row r="104" spans="1:59" x14ac:dyDescent="0.25">
      <c r="A104" s="27" t="s">
        <v>741</v>
      </c>
      <c r="B104" s="13" t="s">
        <v>742</v>
      </c>
      <c r="C104" s="497">
        <v>9</v>
      </c>
      <c r="D104" s="4">
        <v>145</v>
      </c>
      <c r="F104" s="27" t="s">
        <v>741</v>
      </c>
      <c r="G104" s="13" t="s">
        <v>742</v>
      </c>
      <c r="H104" s="670">
        <v>0</v>
      </c>
      <c r="I104" s="4">
        <v>82</v>
      </c>
      <c r="K104" s="27" t="s">
        <v>741</v>
      </c>
      <c r="L104" s="13" t="s">
        <v>742</v>
      </c>
      <c r="M104" s="47"/>
      <c r="N104" s="497">
        <v>9</v>
      </c>
      <c r="O104" s="1060">
        <v>9</v>
      </c>
      <c r="P104" s="670">
        <v>0</v>
      </c>
      <c r="Q104" s="1087">
        <v>2</v>
      </c>
      <c r="R104" s="1062">
        <v>0</v>
      </c>
      <c r="S104" s="47">
        <v>81</v>
      </c>
      <c r="U104" s="27" t="s">
        <v>741</v>
      </c>
      <c r="V104" s="13" t="s">
        <v>742</v>
      </c>
      <c r="W104" s="47"/>
      <c r="X104" s="47">
        <v>3</v>
      </c>
      <c r="Y104" s="229">
        <v>0</v>
      </c>
      <c r="Z104" s="47"/>
      <c r="AA104" s="47"/>
      <c r="AB104" s="1052" t="e">
        <v>#DIV/0!</v>
      </c>
      <c r="AC104" s="44">
        <v>1</v>
      </c>
      <c r="AE104" s="27" t="s">
        <v>741</v>
      </c>
      <c r="AF104" s="13" t="s">
        <v>742</v>
      </c>
      <c r="AG104" s="1062">
        <v>0</v>
      </c>
      <c r="AH104" s="47"/>
      <c r="AI104" s="47">
        <v>3</v>
      </c>
      <c r="AJ104" s="229">
        <v>0</v>
      </c>
      <c r="AK104" s="4">
        <v>157</v>
      </c>
      <c r="AM104" s="27" t="s">
        <v>741</v>
      </c>
      <c r="AN104" s="13" t="s">
        <v>742</v>
      </c>
      <c r="AO104" s="1062">
        <v>0</v>
      </c>
      <c r="AP104" s="47">
        <v>3</v>
      </c>
      <c r="AQ104" s="47">
        <v>0</v>
      </c>
      <c r="AR104" s="47">
        <v>0</v>
      </c>
      <c r="AS104" s="47">
        <v>0</v>
      </c>
      <c r="AT104" s="229" t="e">
        <v>#DIV/0!</v>
      </c>
      <c r="AU104" s="4">
        <v>1</v>
      </c>
      <c r="AW104" s="27" t="s">
        <v>741</v>
      </c>
      <c r="AX104" s="13" t="s">
        <v>742</v>
      </c>
      <c r="AY104" s="249">
        <v>145</v>
      </c>
      <c r="AZ104" s="4">
        <v>82</v>
      </c>
      <c r="BA104" s="953">
        <v>81</v>
      </c>
      <c r="BB104" s="954">
        <v>1</v>
      </c>
      <c r="BC104" s="955">
        <v>157</v>
      </c>
      <c r="BD104" s="956">
        <v>3</v>
      </c>
      <c r="BE104" s="957">
        <v>1</v>
      </c>
      <c r="BF104" s="183">
        <v>94</v>
      </c>
      <c r="BG104" s="586">
        <v>97</v>
      </c>
    </row>
    <row r="105" spans="1:59" x14ac:dyDescent="0.25">
      <c r="A105" s="19" t="s">
        <v>743</v>
      </c>
      <c r="B105" s="13" t="s">
        <v>744</v>
      </c>
      <c r="C105" s="497">
        <v>6</v>
      </c>
      <c r="D105" s="4">
        <v>36</v>
      </c>
      <c r="F105" s="19" t="s">
        <v>743</v>
      </c>
      <c r="G105" s="13" t="s">
        <v>744</v>
      </c>
      <c r="H105" s="670">
        <v>0</v>
      </c>
      <c r="I105" s="4">
        <v>82</v>
      </c>
      <c r="K105" s="19" t="s">
        <v>743</v>
      </c>
      <c r="L105" s="13" t="s">
        <v>744</v>
      </c>
      <c r="M105" s="47"/>
      <c r="N105" s="497">
        <v>6</v>
      </c>
      <c r="O105" s="1060">
        <v>6</v>
      </c>
      <c r="P105" s="670">
        <v>0</v>
      </c>
      <c r="Q105" s="1061">
        <v>5</v>
      </c>
      <c r="R105" s="1062">
        <v>0</v>
      </c>
      <c r="S105" s="47">
        <v>81</v>
      </c>
      <c r="U105" s="19" t="s">
        <v>743</v>
      </c>
      <c r="V105" s="13" t="s">
        <v>744</v>
      </c>
      <c r="W105" s="47">
        <v>4</v>
      </c>
      <c r="X105" s="47">
        <v>2</v>
      </c>
      <c r="Y105" s="229">
        <v>2</v>
      </c>
      <c r="Z105" s="47">
        <v>2</v>
      </c>
      <c r="AA105" s="47">
        <v>2</v>
      </c>
      <c r="AB105" s="1052">
        <v>0.5</v>
      </c>
      <c r="AC105" s="44">
        <v>47</v>
      </c>
      <c r="AE105" s="19" t="s">
        <v>743</v>
      </c>
      <c r="AF105" s="13" t="s">
        <v>744</v>
      </c>
      <c r="AG105" s="1062">
        <v>0</v>
      </c>
      <c r="AH105" s="47">
        <v>4</v>
      </c>
      <c r="AI105" s="47">
        <v>2</v>
      </c>
      <c r="AJ105" s="229">
        <v>2</v>
      </c>
      <c r="AK105" s="4">
        <v>27</v>
      </c>
      <c r="AM105" s="19" t="s">
        <v>743</v>
      </c>
      <c r="AN105" s="13" t="s">
        <v>744</v>
      </c>
      <c r="AO105" s="1062">
        <v>0</v>
      </c>
      <c r="AP105" s="47">
        <v>6</v>
      </c>
      <c r="AQ105" s="47">
        <v>2</v>
      </c>
      <c r="AR105" s="47">
        <v>-2</v>
      </c>
      <c r="AS105" s="47">
        <v>0</v>
      </c>
      <c r="AT105" s="229">
        <v>1</v>
      </c>
      <c r="AU105" s="4">
        <v>57</v>
      </c>
      <c r="AW105" s="19" t="s">
        <v>743</v>
      </c>
      <c r="AX105" s="13" t="s">
        <v>744</v>
      </c>
      <c r="AY105" s="249">
        <v>36</v>
      </c>
      <c r="AZ105" s="4">
        <v>82</v>
      </c>
      <c r="BA105" s="953">
        <v>81</v>
      </c>
      <c r="BB105" s="954">
        <v>47</v>
      </c>
      <c r="BC105" s="955">
        <v>27</v>
      </c>
      <c r="BD105" s="956">
        <v>6</v>
      </c>
      <c r="BE105" s="957">
        <v>57</v>
      </c>
      <c r="BF105" s="183">
        <v>64.833333333333329</v>
      </c>
      <c r="BG105" s="586">
        <v>63</v>
      </c>
    </row>
    <row r="106" spans="1:59" x14ac:dyDescent="0.25">
      <c r="A106" s="7" t="s">
        <v>642</v>
      </c>
      <c r="B106" s="13" t="s">
        <v>13</v>
      </c>
      <c r="C106" s="229">
        <v>6.9</v>
      </c>
      <c r="D106" s="4">
        <v>78</v>
      </c>
      <c r="F106" s="7" t="s">
        <v>642</v>
      </c>
      <c r="G106" s="13" t="s">
        <v>13</v>
      </c>
      <c r="H106" s="1064">
        <v>0</v>
      </c>
      <c r="I106" s="4">
        <v>82</v>
      </c>
      <c r="K106" s="7" t="s">
        <v>642</v>
      </c>
      <c r="L106" s="13" t="s">
        <v>13</v>
      </c>
      <c r="M106" s="47"/>
      <c r="N106" s="229">
        <v>6.9</v>
      </c>
      <c r="O106" s="136">
        <v>6.9</v>
      </c>
      <c r="P106" s="1064">
        <v>0</v>
      </c>
      <c r="Q106" s="1061">
        <v>4</v>
      </c>
      <c r="R106" s="1062">
        <v>0</v>
      </c>
      <c r="S106" s="47">
        <v>81</v>
      </c>
      <c r="U106" s="7" t="s">
        <v>642</v>
      </c>
      <c r="V106" s="13" t="s">
        <v>13</v>
      </c>
      <c r="W106" s="47">
        <v>11</v>
      </c>
      <c r="X106" s="47">
        <v>3</v>
      </c>
      <c r="Y106" s="229">
        <v>3.6666666666666665</v>
      </c>
      <c r="Z106" s="47">
        <v>5</v>
      </c>
      <c r="AA106" s="47">
        <v>2</v>
      </c>
      <c r="AB106" s="1052">
        <v>0.7142857142857143</v>
      </c>
      <c r="AC106" s="44">
        <f>+AC105+1</f>
        <v>48</v>
      </c>
      <c r="AE106" s="7" t="s">
        <v>642</v>
      </c>
      <c r="AF106" s="13" t="s">
        <v>13</v>
      </c>
      <c r="AG106" s="1062">
        <v>0</v>
      </c>
      <c r="AH106" s="47">
        <v>11</v>
      </c>
      <c r="AI106" s="47">
        <v>3</v>
      </c>
      <c r="AJ106" s="229">
        <v>3.6666666666666665</v>
      </c>
      <c r="AK106" s="4">
        <v>17</v>
      </c>
      <c r="AM106" s="7" t="s">
        <v>642</v>
      </c>
      <c r="AN106" s="13" t="s">
        <v>13</v>
      </c>
      <c r="AO106" s="1062">
        <v>0</v>
      </c>
      <c r="AP106" s="47">
        <v>14</v>
      </c>
      <c r="AQ106" s="47">
        <v>5</v>
      </c>
      <c r="AR106" s="47">
        <v>-4</v>
      </c>
      <c r="AS106" s="47">
        <v>1</v>
      </c>
      <c r="AT106" s="229">
        <v>1.25</v>
      </c>
      <c r="AU106" s="4">
        <v>43</v>
      </c>
      <c r="AW106" s="7" t="s">
        <v>642</v>
      </c>
      <c r="AX106" s="13" t="s">
        <v>13</v>
      </c>
      <c r="AY106" s="249">
        <v>78</v>
      </c>
      <c r="AZ106" s="4">
        <v>82</v>
      </c>
      <c r="BA106" s="953">
        <v>81</v>
      </c>
      <c r="BB106" s="954">
        <v>11</v>
      </c>
      <c r="BC106" s="955">
        <v>17</v>
      </c>
      <c r="BD106" s="956">
        <v>14</v>
      </c>
      <c r="BE106" s="957">
        <v>43</v>
      </c>
      <c r="BF106" s="183">
        <v>61</v>
      </c>
      <c r="BG106" s="586">
        <v>57</v>
      </c>
    </row>
    <row r="107" spans="1:59" x14ac:dyDescent="0.25">
      <c r="A107" s="7" t="s">
        <v>748</v>
      </c>
      <c r="B107" s="11" t="s">
        <v>749</v>
      </c>
      <c r="C107" s="156">
        <v>6.988888888888888</v>
      </c>
      <c r="D107" s="4">
        <v>82</v>
      </c>
      <c r="F107" s="7" t="s">
        <v>748</v>
      </c>
      <c r="G107" s="11" t="s">
        <v>749</v>
      </c>
      <c r="H107" s="1064">
        <v>0.51111111111111196</v>
      </c>
      <c r="I107" s="4">
        <v>40</v>
      </c>
      <c r="K107" s="7" t="s">
        <v>748</v>
      </c>
      <c r="L107" s="11" t="s">
        <v>749</v>
      </c>
      <c r="M107" s="47"/>
      <c r="N107" s="156">
        <v>6.988888888888888</v>
      </c>
      <c r="O107" s="422">
        <v>7.5</v>
      </c>
      <c r="P107" s="1064">
        <v>0.51111111111111196</v>
      </c>
      <c r="Q107" s="1061">
        <v>3</v>
      </c>
      <c r="R107" s="1062">
        <v>1.5333333333333359</v>
      </c>
      <c r="S107" s="47">
        <v>49</v>
      </c>
      <c r="U107" s="7" t="s">
        <v>748</v>
      </c>
      <c r="V107" s="11" t="s">
        <v>749</v>
      </c>
      <c r="W107" s="47">
        <v>10</v>
      </c>
      <c r="X107" s="47">
        <v>34</v>
      </c>
      <c r="Y107" s="229">
        <v>0.29411764705882354</v>
      </c>
      <c r="Z107" s="47">
        <v>6</v>
      </c>
      <c r="AA107" s="47">
        <v>10</v>
      </c>
      <c r="AB107" s="1052">
        <v>0.375</v>
      </c>
      <c r="AC107" s="44">
        <v>78</v>
      </c>
      <c r="AE107" s="7" t="s">
        <v>748</v>
      </c>
      <c r="AF107" s="11" t="s">
        <v>749</v>
      </c>
      <c r="AG107" s="1062">
        <v>1.5333333333333359</v>
      </c>
      <c r="AH107" s="47">
        <v>10</v>
      </c>
      <c r="AI107" s="47">
        <v>34</v>
      </c>
      <c r="AJ107" s="229">
        <v>0.29411764705882354</v>
      </c>
      <c r="AK107" s="4">
        <v>134</v>
      </c>
      <c r="AM107" s="7" t="s">
        <v>748</v>
      </c>
      <c r="AN107" s="11" t="s">
        <v>749</v>
      </c>
      <c r="AO107" s="1062">
        <v>1.5333333333333359</v>
      </c>
      <c r="AP107" s="47">
        <v>44</v>
      </c>
      <c r="AQ107" s="47">
        <v>14</v>
      </c>
      <c r="AR107" s="47">
        <v>-16</v>
      </c>
      <c r="AS107" s="47">
        <v>-2</v>
      </c>
      <c r="AT107" s="229">
        <v>0.875</v>
      </c>
      <c r="AU107" s="4">
        <v>78</v>
      </c>
      <c r="AW107" s="7" t="s">
        <v>748</v>
      </c>
      <c r="AX107" s="11" t="s">
        <v>749</v>
      </c>
      <c r="AY107" s="249">
        <v>82</v>
      </c>
      <c r="AZ107" s="4">
        <v>40</v>
      </c>
      <c r="BA107" s="953">
        <v>49</v>
      </c>
      <c r="BB107" s="954">
        <v>78</v>
      </c>
      <c r="BC107" s="955">
        <v>134</v>
      </c>
      <c r="BD107" s="956">
        <v>44</v>
      </c>
      <c r="BE107" s="957">
        <v>78</v>
      </c>
      <c r="BF107" s="183">
        <v>94</v>
      </c>
      <c r="BG107" s="586">
        <v>97</v>
      </c>
    </row>
    <row r="108" spans="1:59" x14ac:dyDescent="0.25">
      <c r="A108" s="19" t="s">
        <v>32</v>
      </c>
      <c r="B108" s="11" t="s">
        <v>253</v>
      </c>
      <c r="C108" s="156">
        <v>10.041666666666666</v>
      </c>
      <c r="D108" s="4">
        <v>170</v>
      </c>
      <c r="F108" s="19" t="s">
        <v>32</v>
      </c>
      <c r="G108" s="11" t="s">
        <v>253</v>
      </c>
      <c r="H108" s="1064">
        <v>-0.37496666666666556</v>
      </c>
      <c r="I108" s="4">
        <v>134</v>
      </c>
      <c r="K108" s="19" t="s">
        <v>32</v>
      </c>
      <c r="L108" s="11" t="s">
        <v>253</v>
      </c>
      <c r="M108" s="47"/>
      <c r="N108" s="156">
        <v>10.041666666666666</v>
      </c>
      <c r="O108" s="422">
        <v>9.6667000000000005</v>
      </c>
      <c r="P108" s="1064">
        <v>-0.37496666666666556</v>
      </c>
      <c r="Q108" s="1061">
        <v>1</v>
      </c>
      <c r="R108" s="1062">
        <v>-0.37496666666666556</v>
      </c>
      <c r="S108" s="47">
        <v>120</v>
      </c>
      <c r="U108" s="19" t="s">
        <v>32</v>
      </c>
      <c r="V108" s="11" t="s">
        <v>253</v>
      </c>
      <c r="W108" s="47">
        <v>3</v>
      </c>
      <c r="X108" s="47">
        <v>14</v>
      </c>
      <c r="Y108" s="229">
        <v>0.21428571428571427</v>
      </c>
      <c r="Z108" s="47">
        <v>2</v>
      </c>
      <c r="AA108" s="47">
        <v>7</v>
      </c>
      <c r="AB108" s="1052">
        <v>0.22222222222222221</v>
      </c>
      <c r="AC108" s="44">
        <v>104</v>
      </c>
      <c r="AE108" s="19" t="s">
        <v>32</v>
      </c>
      <c r="AF108" s="11" t="s">
        <v>253</v>
      </c>
      <c r="AG108" s="1062">
        <v>-0.37496666666666556</v>
      </c>
      <c r="AH108" s="47">
        <v>3</v>
      </c>
      <c r="AI108" s="47">
        <v>14</v>
      </c>
      <c r="AJ108" s="229">
        <v>0.21428571428571427</v>
      </c>
      <c r="AK108" s="4">
        <v>143</v>
      </c>
      <c r="AM108" s="19" t="s">
        <v>32</v>
      </c>
      <c r="AN108" s="11" t="s">
        <v>253</v>
      </c>
      <c r="AO108" s="1062">
        <v>-0.37496666666666556</v>
      </c>
      <c r="AP108" s="47">
        <v>17</v>
      </c>
      <c r="AQ108" s="47">
        <v>2</v>
      </c>
      <c r="AR108" s="47">
        <v>-11</v>
      </c>
      <c r="AS108" s="47">
        <v>-9</v>
      </c>
      <c r="AT108" s="229">
        <v>0.18181818181818182</v>
      </c>
      <c r="AU108" s="4">
        <v>119</v>
      </c>
      <c r="AW108" s="19" t="s">
        <v>32</v>
      </c>
      <c r="AX108" s="11" t="s">
        <v>253</v>
      </c>
      <c r="AY108" s="249">
        <v>170</v>
      </c>
      <c r="AZ108" s="4">
        <v>134</v>
      </c>
      <c r="BA108" s="953">
        <v>120</v>
      </c>
      <c r="BB108" s="954">
        <v>104</v>
      </c>
      <c r="BC108" s="955">
        <v>143</v>
      </c>
      <c r="BD108" s="956">
        <v>17</v>
      </c>
      <c r="BE108" s="957">
        <v>119</v>
      </c>
      <c r="BF108" s="183">
        <v>160.16666666666666</v>
      </c>
      <c r="BG108" s="586">
        <v>167</v>
      </c>
    </row>
    <row r="109" spans="1:59" x14ac:dyDescent="0.25">
      <c r="A109" s="7" t="s">
        <v>752</v>
      </c>
      <c r="B109" s="11" t="s">
        <v>753</v>
      </c>
      <c r="C109" s="144">
        <v>6.666666666666667</v>
      </c>
      <c r="D109" s="4">
        <v>62</v>
      </c>
      <c r="F109" s="7" t="s">
        <v>752</v>
      </c>
      <c r="G109" s="11" t="s">
        <v>753</v>
      </c>
      <c r="H109" s="1064">
        <v>1.0000333333333327</v>
      </c>
      <c r="I109" s="4">
        <v>18</v>
      </c>
      <c r="K109" s="7" t="s">
        <v>752</v>
      </c>
      <c r="L109" s="11" t="s">
        <v>753</v>
      </c>
      <c r="M109" s="47"/>
      <c r="N109" s="144">
        <v>6.666666666666667</v>
      </c>
      <c r="O109" s="422">
        <v>7.6666999999999996</v>
      </c>
      <c r="P109" s="1064">
        <v>1.0000333333333327</v>
      </c>
      <c r="Q109" s="1061">
        <v>3</v>
      </c>
      <c r="R109" s="1062">
        <v>3.000099999999998</v>
      </c>
      <c r="S109" s="47">
        <v>21</v>
      </c>
      <c r="U109" s="7" t="s">
        <v>752</v>
      </c>
      <c r="V109" s="11" t="s">
        <v>753</v>
      </c>
      <c r="W109" s="47">
        <v>8</v>
      </c>
      <c r="X109" s="47">
        <v>4</v>
      </c>
      <c r="Y109" s="229">
        <v>2</v>
      </c>
      <c r="Z109" s="47">
        <v>5</v>
      </c>
      <c r="AA109" s="47">
        <v>2</v>
      </c>
      <c r="AB109" s="1052">
        <v>0.7142857142857143</v>
      </c>
      <c r="AC109" s="44">
        <v>11</v>
      </c>
      <c r="AE109" s="7" t="s">
        <v>752</v>
      </c>
      <c r="AF109" s="11" t="s">
        <v>753</v>
      </c>
      <c r="AG109" s="1062">
        <v>3.000099999999998</v>
      </c>
      <c r="AH109" s="47">
        <v>8</v>
      </c>
      <c r="AI109" s="47">
        <v>4</v>
      </c>
      <c r="AJ109" s="229">
        <v>2</v>
      </c>
      <c r="AK109" s="4">
        <v>27</v>
      </c>
      <c r="AM109" s="7" t="s">
        <v>752</v>
      </c>
      <c r="AN109" s="11" t="s">
        <v>753</v>
      </c>
      <c r="AO109" s="1062">
        <v>3.000099999999998</v>
      </c>
      <c r="AP109" s="47">
        <v>10</v>
      </c>
      <c r="AQ109" s="47">
        <v>5</v>
      </c>
      <c r="AR109" s="47">
        <v>-2</v>
      </c>
      <c r="AS109" s="47">
        <v>3</v>
      </c>
      <c r="AT109" s="229">
        <v>2.5</v>
      </c>
      <c r="AU109" s="4">
        <v>20</v>
      </c>
      <c r="AW109" s="7" t="s">
        <v>752</v>
      </c>
      <c r="AX109" s="11" t="s">
        <v>753</v>
      </c>
      <c r="AY109" s="249">
        <v>62</v>
      </c>
      <c r="AZ109" s="4">
        <v>18</v>
      </c>
      <c r="BA109" s="953">
        <v>21</v>
      </c>
      <c r="BB109" s="954">
        <v>11</v>
      </c>
      <c r="BC109" s="955">
        <v>27</v>
      </c>
      <c r="BD109" s="956">
        <v>10</v>
      </c>
      <c r="BE109" s="957">
        <v>20</v>
      </c>
      <c r="BF109" s="183">
        <v>31.166666666666668</v>
      </c>
      <c r="BG109" s="586">
        <v>20</v>
      </c>
    </row>
    <row r="110" spans="1:59" x14ac:dyDescent="0.25">
      <c r="A110" s="10" t="s">
        <v>754</v>
      </c>
      <c r="B110" s="11" t="s">
        <v>755</v>
      </c>
      <c r="C110" s="156">
        <v>7.555533333333333</v>
      </c>
      <c r="D110" s="4">
        <v>100</v>
      </c>
      <c r="F110" s="10" t="s">
        <v>754</v>
      </c>
      <c r="G110" s="11" t="s">
        <v>755</v>
      </c>
      <c r="H110" s="1064">
        <v>-0.55553333333333299</v>
      </c>
      <c r="I110" s="4">
        <v>147</v>
      </c>
      <c r="K110" s="10" t="s">
        <v>754</v>
      </c>
      <c r="L110" s="11" t="s">
        <v>755</v>
      </c>
      <c r="M110" s="47"/>
      <c r="N110" s="156">
        <v>7.555533333333333</v>
      </c>
      <c r="O110" s="136">
        <v>7</v>
      </c>
      <c r="P110" s="1064">
        <v>-0.55553333333333299</v>
      </c>
      <c r="Q110" s="1061">
        <v>4</v>
      </c>
      <c r="R110" s="1062">
        <v>-2.222133333333332</v>
      </c>
      <c r="S110" s="47">
        <v>146</v>
      </c>
      <c r="U110" s="10" t="s">
        <v>754</v>
      </c>
      <c r="V110" s="11" t="s">
        <v>755</v>
      </c>
      <c r="W110" s="47">
        <v>13</v>
      </c>
      <c r="X110" s="47">
        <v>11</v>
      </c>
      <c r="Y110" s="229">
        <v>1.1818181818181819</v>
      </c>
      <c r="Z110" s="47">
        <v>2</v>
      </c>
      <c r="AA110" s="47">
        <v>4</v>
      </c>
      <c r="AB110" s="1052">
        <v>0.33333333333333331</v>
      </c>
      <c r="AC110" s="44">
        <v>85</v>
      </c>
      <c r="AE110" s="10" t="s">
        <v>754</v>
      </c>
      <c r="AF110" s="11" t="s">
        <v>755</v>
      </c>
      <c r="AG110" s="1062">
        <v>-2.222133333333332</v>
      </c>
      <c r="AH110" s="47">
        <v>13</v>
      </c>
      <c r="AI110" s="47">
        <v>11</v>
      </c>
      <c r="AJ110" s="229">
        <v>1.1818181818181819</v>
      </c>
      <c r="AK110" s="4">
        <v>69</v>
      </c>
      <c r="AM110" s="10" t="s">
        <v>754</v>
      </c>
      <c r="AN110" s="11" t="s">
        <v>755</v>
      </c>
      <c r="AO110" s="1062">
        <v>-2.222133333333332</v>
      </c>
      <c r="AP110" s="47">
        <v>24</v>
      </c>
      <c r="AQ110" s="47">
        <v>9</v>
      </c>
      <c r="AR110" s="47">
        <v>-4</v>
      </c>
      <c r="AS110" s="47">
        <v>5</v>
      </c>
      <c r="AT110" s="229">
        <v>2.25</v>
      </c>
      <c r="AU110" s="4">
        <v>21</v>
      </c>
      <c r="AW110" s="10" t="s">
        <v>754</v>
      </c>
      <c r="AX110" s="11" t="s">
        <v>755</v>
      </c>
      <c r="AY110" s="249">
        <v>100</v>
      </c>
      <c r="AZ110" s="4">
        <v>147</v>
      </c>
      <c r="BA110" s="953">
        <v>146</v>
      </c>
      <c r="BB110" s="954">
        <v>85</v>
      </c>
      <c r="BC110" s="955">
        <v>69</v>
      </c>
      <c r="BD110" s="956">
        <v>24</v>
      </c>
      <c r="BE110" s="957">
        <v>21</v>
      </c>
      <c r="BF110" s="183">
        <v>112.16666666666667</v>
      </c>
      <c r="BG110" s="586">
        <v>122</v>
      </c>
    </row>
    <row r="111" spans="1:59" x14ac:dyDescent="0.25">
      <c r="A111" s="19" t="s">
        <v>759</v>
      </c>
      <c r="B111" s="13" t="s">
        <v>760</v>
      </c>
      <c r="C111" s="497">
        <v>5.5</v>
      </c>
      <c r="D111" s="4">
        <v>19</v>
      </c>
      <c r="F111" s="19" t="s">
        <v>759</v>
      </c>
      <c r="G111" s="13" t="s">
        <v>760</v>
      </c>
      <c r="H111" s="670">
        <v>0.5</v>
      </c>
      <c r="I111" s="4">
        <v>41</v>
      </c>
      <c r="K111" s="19" t="s">
        <v>759</v>
      </c>
      <c r="L111" s="13" t="s">
        <v>760</v>
      </c>
      <c r="M111" s="47"/>
      <c r="N111" s="497">
        <v>5.5</v>
      </c>
      <c r="O111" s="1060">
        <v>6</v>
      </c>
      <c r="P111" s="670">
        <v>0.5</v>
      </c>
      <c r="Q111" s="1061">
        <v>5</v>
      </c>
      <c r="R111" s="1062">
        <v>2.5</v>
      </c>
      <c r="S111" s="47">
        <v>31</v>
      </c>
      <c r="U111" s="19" t="s">
        <v>759</v>
      </c>
      <c r="V111" s="13" t="s">
        <v>760</v>
      </c>
      <c r="W111" s="47">
        <v>5</v>
      </c>
      <c r="X111" s="47">
        <v>1</v>
      </c>
      <c r="Y111" s="229">
        <v>5</v>
      </c>
      <c r="Z111" s="47">
        <v>4</v>
      </c>
      <c r="AA111" s="47">
        <v>1</v>
      </c>
      <c r="AB111" s="1052">
        <v>0.8</v>
      </c>
      <c r="AC111" s="44">
        <v>3</v>
      </c>
      <c r="AE111" s="19" t="s">
        <v>759</v>
      </c>
      <c r="AF111" s="13" t="s">
        <v>760</v>
      </c>
      <c r="AG111" s="1062">
        <v>2.5</v>
      </c>
      <c r="AH111" s="47">
        <v>5</v>
      </c>
      <c r="AI111" s="47">
        <v>1</v>
      </c>
      <c r="AJ111" s="229">
        <v>5</v>
      </c>
      <c r="AK111" s="4">
        <v>8</v>
      </c>
      <c r="AM111" s="19" t="s">
        <v>759</v>
      </c>
      <c r="AN111" s="13" t="s">
        <v>760</v>
      </c>
      <c r="AO111" s="1062">
        <v>2.5</v>
      </c>
      <c r="AP111" s="47">
        <v>6</v>
      </c>
      <c r="AQ111" s="47">
        <v>4</v>
      </c>
      <c r="AR111" s="47">
        <v>-1</v>
      </c>
      <c r="AS111" s="47">
        <v>3</v>
      </c>
      <c r="AT111" s="229">
        <v>4</v>
      </c>
      <c r="AU111" s="4">
        <v>10</v>
      </c>
      <c r="AW111" s="19" t="s">
        <v>759</v>
      </c>
      <c r="AX111" s="13" t="s">
        <v>760</v>
      </c>
      <c r="AY111" s="249">
        <v>19</v>
      </c>
      <c r="AZ111" s="4">
        <v>41</v>
      </c>
      <c r="BA111" s="953">
        <v>31</v>
      </c>
      <c r="BB111" s="954">
        <v>3</v>
      </c>
      <c r="BC111" s="955">
        <v>8</v>
      </c>
      <c r="BD111" s="956">
        <v>6</v>
      </c>
      <c r="BE111" s="957">
        <v>10</v>
      </c>
      <c r="BF111" s="183">
        <v>20.666666666666668</v>
      </c>
      <c r="BG111" s="586">
        <v>11</v>
      </c>
    </row>
    <row r="112" spans="1:59" x14ac:dyDescent="0.25">
      <c r="A112" s="14" t="s">
        <v>759</v>
      </c>
      <c r="B112" s="13" t="s">
        <v>13</v>
      </c>
      <c r="C112" s="497">
        <v>9.6</v>
      </c>
      <c r="D112" s="4">
        <v>160</v>
      </c>
      <c r="F112" s="14" t="s">
        <v>759</v>
      </c>
      <c r="G112" s="13" t="s">
        <v>13</v>
      </c>
      <c r="H112" s="670">
        <v>0.40000000000000036</v>
      </c>
      <c r="I112" s="4">
        <v>49</v>
      </c>
      <c r="K112" s="14" t="s">
        <v>759</v>
      </c>
      <c r="L112" s="13" t="s">
        <v>13</v>
      </c>
      <c r="M112" s="47"/>
      <c r="N112" s="497">
        <v>9.6</v>
      </c>
      <c r="O112" s="1060">
        <v>10</v>
      </c>
      <c r="P112" s="670">
        <v>0.40000000000000036</v>
      </c>
      <c r="Q112" s="1061">
        <v>1</v>
      </c>
      <c r="R112" s="1062">
        <v>0.40000000000000036</v>
      </c>
      <c r="S112" s="47">
        <v>71</v>
      </c>
      <c r="U112" s="14" t="s">
        <v>759</v>
      </c>
      <c r="V112" s="13" t="s">
        <v>13</v>
      </c>
      <c r="W112" s="47">
        <v>1</v>
      </c>
      <c r="X112" s="47">
        <v>4</v>
      </c>
      <c r="Y112" s="229">
        <v>0.25</v>
      </c>
      <c r="Z112" s="47"/>
      <c r="AA112" s="47"/>
      <c r="AB112" s="1052" t="e">
        <v>#DIV/0!</v>
      </c>
      <c r="AC112" s="44">
        <v>1</v>
      </c>
      <c r="AE112" s="14" t="s">
        <v>759</v>
      </c>
      <c r="AF112" s="13" t="s">
        <v>13</v>
      </c>
      <c r="AG112" s="1062">
        <v>0.40000000000000036</v>
      </c>
      <c r="AH112" s="47">
        <v>1</v>
      </c>
      <c r="AI112" s="47">
        <v>4</v>
      </c>
      <c r="AJ112" s="229">
        <v>0.25</v>
      </c>
      <c r="AK112" s="4">
        <v>136</v>
      </c>
      <c r="AM112" s="14" t="s">
        <v>759</v>
      </c>
      <c r="AN112" s="13" t="s">
        <v>13</v>
      </c>
      <c r="AO112" s="1062">
        <v>0.40000000000000036</v>
      </c>
      <c r="AP112" s="47">
        <v>5</v>
      </c>
      <c r="AQ112" s="47">
        <v>2</v>
      </c>
      <c r="AR112" s="47">
        <v>0</v>
      </c>
      <c r="AS112" s="47">
        <v>2</v>
      </c>
      <c r="AT112" s="229" t="e">
        <v>#DIV/0!</v>
      </c>
      <c r="AU112" s="4">
        <v>1</v>
      </c>
      <c r="AW112" s="14" t="s">
        <v>759</v>
      </c>
      <c r="AX112" s="13" t="s">
        <v>13</v>
      </c>
      <c r="AY112" s="249">
        <v>160</v>
      </c>
      <c r="AZ112" s="4">
        <v>49</v>
      </c>
      <c r="BA112" s="953">
        <v>71</v>
      </c>
      <c r="BB112" s="954">
        <v>1</v>
      </c>
      <c r="BC112" s="955">
        <v>136</v>
      </c>
      <c r="BD112" s="956">
        <v>5</v>
      </c>
      <c r="BE112" s="957">
        <v>1</v>
      </c>
      <c r="BF112" s="183">
        <v>83.5</v>
      </c>
      <c r="BG112" s="586">
        <v>86</v>
      </c>
    </row>
    <row r="113" spans="1:59" x14ac:dyDescent="0.25">
      <c r="A113" s="27" t="s">
        <v>34</v>
      </c>
      <c r="B113" s="13" t="s">
        <v>35</v>
      </c>
      <c r="C113" s="144">
        <v>10.1111</v>
      </c>
      <c r="D113" s="4">
        <v>171</v>
      </c>
      <c r="F113" s="27" t="s">
        <v>34</v>
      </c>
      <c r="G113" s="13" t="s">
        <v>35</v>
      </c>
      <c r="H113" s="1064">
        <v>-0.33330000000000126</v>
      </c>
      <c r="I113" s="4">
        <v>127</v>
      </c>
      <c r="K113" s="27" t="s">
        <v>34</v>
      </c>
      <c r="L113" s="13" t="s">
        <v>35</v>
      </c>
      <c r="M113" s="47"/>
      <c r="N113" s="144">
        <v>10.1111</v>
      </c>
      <c r="O113" s="136">
        <v>9.7777999999999992</v>
      </c>
      <c r="P113" s="1064">
        <v>-0.33330000000000126</v>
      </c>
      <c r="Q113" s="1061">
        <v>1</v>
      </c>
      <c r="R113" s="1062">
        <v>-0.33330000000000126</v>
      </c>
      <c r="S113" s="47">
        <v>118</v>
      </c>
      <c r="U113" s="27" t="s">
        <v>34</v>
      </c>
      <c r="V113" s="13" t="s">
        <v>35</v>
      </c>
      <c r="W113" s="47">
        <v>3</v>
      </c>
      <c r="X113" s="47">
        <v>12</v>
      </c>
      <c r="Y113" s="229">
        <v>0.25</v>
      </c>
      <c r="Z113" s="47">
        <v>3</v>
      </c>
      <c r="AA113" s="47">
        <v>3</v>
      </c>
      <c r="AB113" s="1052">
        <v>0.5</v>
      </c>
      <c r="AC113" s="44">
        <v>47</v>
      </c>
      <c r="AE113" s="27" t="s">
        <v>34</v>
      </c>
      <c r="AF113" s="13" t="s">
        <v>35</v>
      </c>
      <c r="AG113" s="1062">
        <v>-0.33330000000000126</v>
      </c>
      <c r="AH113" s="47">
        <v>3</v>
      </c>
      <c r="AI113" s="47">
        <v>12</v>
      </c>
      <c r="AJ113" s="229">
        <v>0.25</v>
      </c>
      <c r="AK113" s="4">
        <v>136</v>
      </c>
      <c r="AM113" s="27" t="s">
        <v>34</v>
      </c>
      <c r="AN113" s="13" t="s">
        <v>35</v>
      </c>
      <c r="AO113" s="1062">
        <v>-0.33330000000000126</v>
      </c>
      <c r="AP113" s="47">
        <v>15</v>
      </c>
      <c r="AQ113" s="47">
        <v>3</v>
      </c>
      <c r="AR113" s="47">
        <v>-3</v>
      </c>
      <c r="AS113" s="47">
        <v>0</v>
      </c>
      <c r="AT113" s="229">
        <v>1</v>
      </c>
      <c r="AU113" s="4">
        <v>57</v>
      </c>
      <c r="AW113" s="27" t="s">
        <v>34</v>
      </c>
      <c r="AX113" s="13" t="s">
        <v>35</v>
      </c>
      <c r="AY113" s="249">
        <v>171</v>
      </c>
      <c r="AZ113" s="4">
        <v>127</v>
      </c>
      <c r="BA113" s="953">
        <v>118</v>
      </c>
      <c r="BB113" s="954">
        <v>47</v>
      </c>
      <c r="BC113" s="955">
        <v>136</v>
      </c>
      <c r="BD113" s="956">
        <v>15</v>
      </c>
      <c r="BE113" s="957">
        <v>57</v>
      </c>
      <c r="BF113" s="183">
        <v>133.16666666666666</v>
      </c>
      <c r="BG113" s="586">
        <v>143</v>
      </c>
    </row>
    <row r="114" spans="1:59" x14ac:dyDescent="0.25">
      <c r="A114" s="20" t="s">
        <v>761</v>
      </c>
      <c r="B114" s="13" t="s">
        <v>762</v>
      </c>
      <c r="C114" s="144">
        <v>6.2361111111111107</v>
      </c>
      <c r="D114" s="4">
        <v>52</v>
      </c>
      <c r="F114" s="20" t="s">
        <v>761</v>
      </c>
      <c r="G114" s="13" t="s">
        <v>762</v>
      </c>
      <c r="H114" s="1064">
        <v>1.3888888888888893</v>
      </c>
      <c r="I114" s="4">
        <v>6</v>
      </c>
      <c r="K114" s="20" t="s">
        <v>761</v>
      </c>
      <c r="L114" s="13" t="s">
        <v>762</v>
      </c>
      <c r="M114" s="47"/>
      <c r="N114" s="144">
        <v>6.2361111111111107</v>
      </c>
      <c r="O114" s="136">
        <v>7.625</v>
      </c>
      <c r="P114" s="1064">
        <v>1.3888888888888893</v>
      </c>
      <c r="Q114" s="1061">
        <v>3</v>
      </c>
      <c r="R114" s="1062">
        <v>4.1666666666666679</v>
      </c>
      <c r="S114" s="47">
        <v>9</v>
      </c>
      <c r="U114" s="20" t="s">
        <v>761</v>
      </c>
      <c r="V114" s="13" t="s">
        <v>762</v>
      </c>
      <c r="W114" s="47">
        <v>15</v>
      </c>
      <c r="X114" s="47">
        <v>12</v>
      </c>
      <c r="Y114" s="229">
        <v>1.25</v>
      </c>
      <c r="Z114" s="47">
        <v>7</v>
      </c>
      <c r="AA114" s="47"/>
      <c r="AB114" s="1052">
        <v>1</v>
      </c>
      <c r="AC114" s="44">
        <v>1</v>
      </c>
      <c r="AE114" s="20" t="s">
        <v>761</v>
      </c>
      <c r="AF114" s="13" t="s">
        <v>762</v>
      </c>
      <c r="AG114" s="1062">
        <v>4.1666666666666679</v>
      </c>
      <c r="AH114" s="47">
        <v>15</v>
      </c>
      <c r="AI114" s="47">
        <v>12</v>
      </c>
      <c r="AJ114" s="229">
        <v>1.25</v>
      </c>
      <c r="AK114" s="4">
        <v>66</v>
      </c>
      <c r="AM114" s="20" t="s">
        <v>761</v>
      </c>
      <c r="AN114" s="13" t="s">
        <v>762</v>
      </c>
      <c r="AO114" s="1062">
        <v>4.1666666666666679</v>
      </c>
      <c r="AP114" s="47">
        <v>27</v>
      </c>
      <c r="AQ114" s="47">
        <v>16</v>
      </c>
      <c r="AR114" s="47">
        <v>0</v>
      </c>
      <c r="AS114" s="47">
        <v>16</v>
      </c>
      <c r="AT114" s="229" t="e">
        <v>#DIV/0!</v>
      </c>
      <c r="AU114" s="4">
        <v>1</v>
      </c>
      <c r="AW114" s="20" t="s">
        <v>761</v>
      </c>
      <c r="AX114" s="13" t="s">
        <v>762</v>
      </c>
      <c r="AY114" s="249">
        <v>52</v>
      </c>
      <c r="AZ114" s="4">
        <v>6</v>
      </c>
      <c r="BA114" s="953">
        <v>9</v>
      </c>
      <c r="BB114" s="954">
        <v>1</v>
      </c>
      <c r="BC114" s="955">
        <v>66</v>
      </c>
      <c r="BD114" s="956">
        <v>27</v>
      </c>
      <c r="BE114" s="957">
        <v>1</v>
      </c>
      <c r="BF114" s="183">
        <v>25.833333333333332</v>
      </c>
      <c r="BG114" s="586">
        <v>14</v>
      </c>
    </row>
    <row r="115" spans="1:59" x14ac:dyDescent="0.25">
      <c r="A115" s="17" t="s">
        <v>36</v>
      </c>
      <c r="B115" s="11" t="s">
        <v>763</v>
      </c>
      <c r="C115" s="667">
        <v>5.25</v>
      </c>
      <c r="D115" s="45">
        <v>15</v>
      </c>
      <c r="F115" s="17" t="s">
        <v>36</v>
      </c>
      <c r="G115" s="11" t="s">
        <v>763</v>
      </c>
      <c r="H115" s="1083">
        <v>1.3888888888888893</v>
      </c>
      <c r="I115" s="45">
        <v>7</v>
      </c>
      <c r="K115" s="17" t="s">
        <v>36</v>
      </c>
      <c r="L115" s="11" t="s">
        <v>763</v>
      </c>
      <c r="M115" s="45">
        <v>1</v>
      </c>
      <c r="N115" s="667">
        <v>5.25</v>
      </c>
      <c r="O115" s="1082">
        <v>6</v>
      </c>
      <c r="P115" s="1083">
        <v>1.3888888888888893</v>
      </c>
      <c r="Q115" s="1071">
        <v>5</v>
      </c>
      <c r="R115" s="1072">
        <f>+P115*Q115</f>
        <v>6.9444444444444464</v>
      </c>
      <c r="S115" s="45">
        <v>2</v>
      </c>
      <c r="U115" s="17" t="s">
        <v>36</v>
      </c>
      <c r="V115" s="11" t="s">
        <v>763</v>
      </c>
      <c r="W115" s="45">
        <v>4</v>
      </c>
      <c r="X115" s="45">
        <v>0</v>
      </c>
      <c r="Y115" s="959" t="e">
        <v>#DIV/0!</v>
      </c>
      <c r="Z115" s="45">
        <v>3</v>
      </c>
      <c r="AA115" s="45"/>
      <c r="AB115" s="1074">
        <v>1</v>
      </c>
      <c r="AC115" s="45">
        <v>1</v>
      </c>
      <c r="AE115" s="17" t="s">
        <v>36</v>
      </c>
      <c r="AF115" s="11" t="s">
        <v>763</v>
      </c>
      <c r="AG115" s="1072">
        <v>6.9444444444444464</v>
      </c>
      <c r="AH115" s="45">
        <v>4</v>
      </c>
      <c r="AI115" s="45"/>
      <c r="AJ115" s="959" t="e">
        <v>#DIV/0!</v>
      </c>
      <c r="AK115" s="45">
        <v>1</v>
      </c>
      <c r="AM115" s="17" t="s">
        <v>36</v>
      </c>
      <c r="AN115" s="11" t="s">
        <v>763</v>
      </c>
      <c r="AO115" s="1072">
        <v>6.9444444444444464</v>
      </c>
      <c r="AP115" s="45">
        <v>4</v>
      </c>
      <c r="AQ115" s="45">
        <v>3</v>
      </c>
      <c r="AR115" s="45">
        <v>0</v>
      </c>
      <c r="AS115" s="45">
        <v>3</v>
      </c>
      <c r="AT115" s="959" t="e">
        <v>#DIV/0!</v>
      </c>
      <c r="AU115" s="45">
        <v>1</v>
      </c>
      <c r="AW115" s="17" t="s">
        <v>36</v>
      </c>
      <c r="AX115" s="11" t="s">
        <v>763</v>
      </c>
      <c r="AY115" s="45">
        <v>15</v>
      </c>
      <c r="AZ115" s="45">
        <v>7</v>
      </c>
      <c r="BA115" s="45">
        <v>2</v>
      </c>
      <c r="BB115" s="45">
        <v>1</v>
      </c>
      <c r="BC115" s="45">
        <v>1</v>
      </c>
      <c r="BD115" s="45">
        <v>4</v>
      </c>
      <c r="BE115" s="45">
        <v>1</v>
      </c>
      <c r="BF115" s="959">
        <v>4.666666666666667</v>
      </c>
      <c r="BG115" s="960">
        <v>1</v>
      </c>
    </row>
    <row r="116" spans="1:59" x14ac:dyDescent="0.25">
      <c r="A116" s="10" t="s">
        <v>764</v>
      </c>
      <c r="B116" s="11" t="s">
        <v>766</v>
      </c>
      <c r="C116" s="156">
        <v>9.2777777777777786</v>
      </c>
      <c r="D116" s="4">
        <v>156</v>
      </c>
      <c r="F116" s="10" t="s">
        <v>764</v>
      </c>
      <c r="G116" s="11" t="s">
        <v>766</v>
      </c>
      <c r="H116" s="1064">
        <v>-0.5</v>
      </c>
      <c r="I116" s="4">
        <v>139</v>
      </c>
      <c r="K116" s="10" t="s">
        <v>764</v>
      </c>
      <c r="L116" s="11" t="s">
        <v>766</v>
      </c>
      <c r="M116" s="47"/>
      <c r="N116" s="156">
        <v>9.2777777777777786</v>
      </c>
      <c r="O116" s="422">
        <v>8.7777777777777786</v>
      </c>
      <c r="P116" s="1064">
        <v>-0.5</v>
      </c>
      <c r="Q116" s="1061">
        <v>2</v>
      </c>
      <c r="R116" s="1062">
        <v>-1</v>
      </c>
      <c r="S116" s="47">
        <v>136</v>
      </c>
      <c r="U116" s="10" t="s">
        <v>764</v>
      </c>
      <c r="V116" s="11" t="s">
        <v>766</v>
      </c>
      <c r="W116" s="47">
        <v>5</v>
      </c>
      <c r="X116" s="47">
        <v>23</v>
      </c>
      <c r="Y116" s="229">
        <v>0.21739130434782608</v>
      </c>
      <c r="Z116" s="47"/>
      <c r="AA116" s="47">
        <v>9</v>
      </c>
      <c r="AB116" s="1052">
        <v>0</v>
      </c>
      <c r="AC116" s="44">
        <v>112</v>
      </c>
      <c r="AE116" s="10" t="s">
        <v>764</v>
      </c>
      <c r="AF116" s="11" t="s">
        <v>766</v>
      </c>
      <c r="AG116" s="1062">
        <v>-1</v>
      </c>
      <c r="AH116" s="47">
        <v>5</v>
      </c>
      <c r="AI116" s="47">
        <v>23</v>
      </c>
      <c r="AJ116" s="229">
        <v>0.21739130434782608</v>
      </c>
      <c r="AK116" s="4">
        <v>142</v>
      </c>
      <c r="AM116" s="10" t="s">
        <v>764</v>
      </c>
      <c r="AN116" s="11" t="s">
        <v>766</v>
      </c>
      <c r="AO116" s="1062">
        <v>-1</v>
      </c>
      <c r="AP116" s="47">
        <v>28</v>
      </c>
      <c r="AQ116" s="47">
        <v>10</v>
      </c>
      <c r="AR116" s="47">
        <v>-9</v>
      </c>
      <c r="AS116" s="47">
        <v>1</v>
      </c>
      <c r="AT116" s="229">
        <v>1.1111111111111112</v>
      </c>
      <c r="AU116" s="4">
        <v>54</v>
      </c>
      <c r="AW116" s="10" t="s">
        <v>764</v>
      </c>
      <c r="AX116" s="11" t="s">
        <v>766</v>
      </c>
      <c r="AY116" s="249">
        <v>156</v>
      </c>
      <c r="AZ116" s="4">
        <v>139</v>
      </c>
      <c r="BA116" s="953">
        <v>136</v>
      </c>
      <c r="BB116" s="954">
        <v>112</v>
      </c>
      <c r="BC116" s="955">
        <v>142</v>
      </c>
      <c r="BD116" s="956">
        <v>28</v>
      </c>
      <c r="BE116" s="957">
        <v>54</v>
      </c>
      <c r="BF116" s="183">
        <v>149.5</v>
      </c>
      <c r="BG116" s="586">
        <v>163</v>
      </c>
    </row>
    <row r="117" spans="1:59" x14ac:dyDescent="0.25">
      <c r="A117" s="783" t="s">
        <v>767</v>
      </c>
      <c r="B117" s="6" t="s">
        <v>768</v>
      </c>
      <c r="C117" s="497">
        <v>5.5</v>
      </c>
      <c r="D117" s="4">
        <v>19</v>
      </c>
      <c r="F117" s="783" t="s">
        <v>767</v>
      </c>
      <c r="G117" s="6" t="s">
        <v>768</v>
      </c>
      <c r="H117" s="670">
        <v>-0.5</v>
      </c>
      <c r="I117" s="4">
        <v>140</v>
      </c>
      <c r="K117" s="783" t="s">
        <v>767</v>
      </c>
      <c r="L117" s="6" t="s">
        <v>768</v>
      </c>
      <c r="M117" s="47"/>
      <c r="N117" s="497">
        <v>5.5</v>
      </c>
      <c r="O117" s="1060">
        <v>5</v>
      </c>
      <c r="P117" s="670">
        <v>-0.5</v>
      </c>
      <c r="Q117" s="1061">
        <v>6</v>
      </c>
      <c r="R117" s="1062">
        <v>-3</v>
      </c>
      <c r="S117" s="47">
        <v>160</v>
      </c>
      <c r="U117" s="783" t="s">
        <v>767</v>
      </c>
      <c r="V117" s="6" t="s">
        <v>768</v>
      </c>
      <c r="W117" s="47">
        <v>1</v>
      </c>
      <c r="X117" s="47">
        <v>3</v>
      </c>
      <c r="Y117" s="229">
        <v>0.33333333333333331</v>
      </c>
      <c r="Z117" s="47"/>
      <c r="AA117" s="47">
        <v>2</v>
      </c>
      <c r="AB117" s="1052">
        <v>0</v>
      </c>
      <c r="AC117" s="44">
        <v>112</v>
      </c>
      <c r="AE117" s="783" t="s">
        <v>767</v>
      </c>
      <c r="AF117" s="6" t="s">
        <v>768</v>
      </c>
      <c r="AG117" s="1062">
        <v>-3</v>
      </c>
      <c r="AH117" s="47">
        <v>1</v>
      </c>
      <c r="AI117" s="47">
        <v>3</v>
      </c>
      <c r="AJ117" s="229">
        <v>0.33333333333333331</v>
      </c>
      <c r="AK117" s="4">
        <v>131</v>
      </c>
      <c r="AM117" s="783" t="s">
        <v>767</v>
      </c>
      <c r="AN117" s="6" t="s">
        <v>768</v>
      </c>
      <c r="AO117" s="1062">
        <v>-3</v>
      </c>
      <c r="AP117" s="47">
        <v>4</v>
      </c>
      <c r="AQ117" s="47">
        <v>0</v>
      </c>
      <c r="AR117" s="47">
        <v>-2</v>
      </c>
      <c r="AS117" s="47">
        <v>-2</v>
      </c>
      <c r="AT117" s="229">
        <v>0</v>
      </c>
      <c r="AU117" s="4">
        <v>124</v>
      </c>
      <c r="AW117" s="783" t="s">
        <v>767</v>
      </c>
      <c r="AX117" s="6" t="s">
        <v>768</v>
      </c>
      <c r="AY117" s="249">
        <v>19</v>
      </c>
      <c r="AZ117" s="4">
        <v>140</v>
      </c>
      <c r="BA117" s="953">
        <v>160</v>
      </c>
      <c r="BB117" s="954">
        <v>112</v>
      </c>
      <c r="BC117" s="955">
        <v>131</v>
      </c>
      <c r="BD117" s="956">
        <v>4</v>
      </c>
      <c r="BE117" s="957">
        <v>124</v>
      </c>
      <c r="BF117" s="183">
        <v>137.5</v>
      </c>
      <c r="BG117" s="586">
        <v>152</v>
      </c>
    </row>
    <row r="118" spans="1:59" x14ac:dyDescent="0.25">
      <c r="A118" s="20" t="s">
        <v>937</v>
      </c>
      <c r="B118" s="11" t="s">
        <v>938</v>
      </c>
      <c r="C118" s="497">
        <v>8.1428571428571423</v>
      </c>
      <c r="D118" s="4">
        <v>130</v>
      </c>
      <c r="F118" s="20" t="s">
        <v>937</v>
      </c>
      <c r="G118" s="11" t="s">
        <v>938</v>
      </c>
      <c r="H118" s="670">
        <v>-0.14285714285714235</v>
      </c>
      <c r="I118" s="4">
        <v>119</v>
      </c>
      <c r="K118" s="20" t="s">
        <v>937</v>
      </c>
      <c r="L118" s="11" t="s">
        <v>938</v>
      </c>
      <c r="M118" s="47"/>
      <c r="N118" s="497">
        <v>8.1428571428571423</v>
      </c>
      <c r="O118" s="1060">
        <v>8</v>
      </c>
      <c r="P118" s="670">
        <v>-0.14285714285714235</v>
      </c>
      <c r="Q118" s="1061">
        <v>3</v>
      </c>
      <c r="R118" s="1062">
        <v>-0.42857142857142705</v>
      </c>
      <c r="S118" s="47">
        <v>122</v>
      </c>
      <c r="U118" s="20" t="s">
        <v>937</v>
      </c>
      <c r="V118" s="11" t="s">
        <v>938</v>
      </c>
      <c r="W118" s="47">
        <v>3</v>
      </c>
      <c r="X118" s="47">
        <v>4</v>
      </c>
      <c r="Y118" s="229">
        <v>0.75</v>
      </c>
      <c r="Z118" s="47">
        <v>3</v>
      </c>
      <c r="AA118" s="47">
        <v>4</v>
      </c>
      <c r="AB118" s="1052">
        <v>0.42857142857142855</v>
      </c>
      <c r="AC118" s="44">
        <v>73</v>
      </c>
      <c r="AE118" s="20" t="s">
        <v>937</v>
      </c>
      <c r="AF118" s="11" t="s">
        <v>938</v>
      </c>
      <c r="AG118" s="1062">
        <v>-0.42857142857142705</v>
      </c>
      <c r="AH118" s="47">
        <v>3</v>
      </c>
      <c r="AI118" s="47">
        <v>4</v>
      </c>
      <c r="AJ118" s="229">
        <v>0.75</v>
      </c>
      <c r="AK118" s="4">
        <v>97</v>
      </c>
      <c r="AM118" s="20" t="s">
        <v>937</v>
      </c>
      <c r="AN118" s="11" t="s">
        <v>938</v>
      </c>
      <c r="AO118" s="1062">
        <v>-0.42857142857142705</v>
      </c>
      <c r="AP118" s="47">
        <v>7</v>
      </c>
      <c r="AQ118" s="47">
        <v>3</v>
      </c>
      <c r="AR118" s="47">
        <v>-4</v>
      </c>
      <c r="AS118" s="47">
        <v>-1</v>
      </c>
      <c r="AT118" s="229">
        <v>0.75</v>
      </c>
      <c r="AU118" s="4">
        <v>84</v>
      </c>
      <c r="AW118" s="20" t="s">
        <v>937</v>
      </c>
      <c r="AX118" s="11" t="s">
        <v>938</v>
      </c>
      <c r="AY118" s="249">
        <v>130</v>
      </c>
      <c r="AZ118" s="4">
        <v>119</v>
      </c>
      <c r="BA118" s="953">
        <v>122</v>
      </c>
      <c r="BB118" s="954">
        <v>73</v>
      </c>
      <c r="BC118" s="955">
        <v>97</v>
      </c>
      <c r="BD118" s="956">
        <v>7</v>
      </c>
      <c r="BE118" s="957">
        <v>84</v>
      </c>
      <c r="BF118" s="183">
        <v>125.83333333333333</v>
      </c>
      <c r="BG118" s="586">
        <v>137</v>
      </c>
    </row>
    <row r="119" spans="1:59" x14ac:dyDescent="0.25">
      <c r="A119" s="18" t="s">
        <v>769</v>
      </c>
      <c r="B119" s="11" t="s">
        <v>771</v>
      </c>
      <c r="C119" s="416">
        <v>7.3611000000000004</v>
      </c>
      <c r="D119" s="45">
        <v>93</v>
      </c>
      <c r="F119" s="18" t="s">
        <v>769</v>
      </c>
      <c r="G119" s="11" t="s">
        <v>771</v>
      </c>
      <c r="H119" s="1070">
        <v>-0.69440000000000079</v>
      </c>
      <c r="I119" s="45">
        <v>160</v>
      </c>
      <c r="K119" s="18" t="s">
        <v>769</v>
      </c>
      <c r="L119" s="11" t="s">
        <v>771</v>
      </c>
      <c r="M119" s="45">
        <v>1</v>
      </c>
      <c r="N119" s="416">
        <v>7.3611000000000004</v>
      </c>
      <c r="O119" s="1077">
        <v>6.6666999999999996</v>
      </c>
      <c r="P119" s="1070">
        <f>+O119-N119</f>
        <v>-0.69440000000000079</v>
      </c>
      <c r="Q119" s="1071">
        <v>4</v>
      </c>
      <c r="R119" s="1072">
        <f>+P119*Q119</f>
        <v>-2.7776000000000032</v>
      </c>
      <c r="S119" s="45">
        <v>157</v>
      </c>
      <c r="U119" s="18" t="s">
        <v>769</v>
      </c>
      <c r="V119" s="11" t="s">
        <v>771</v>
      </c>
      <c r="W119" s="45">
        <v>16</v>
      </c>
      <c r="X119" s="45">
        <v>39</v>
      </c>
      <c r="Y119" s="959">
        <v>0.41025641025641024</v>
      </c>
      <c r="Z119" s="45">
        <v>7</v>
      </c>
      <c r="AA119" s="45">
        <v>16</v>
      </c>
      <c r="AB119" s="1074">
        <v>0.30434782608695654</v>
      </c>
      <c r="AC119" s="45">
        <f>+AC118+1</f>
        <v>74</v>
      </c>
      <c r="AE119" s="18" t="s">
        <v>769</v>
      </c>
      <c r="AF119" s="11" t="s">
        <v>771</v>
      </c>
      <c r="AG119" s="1072">
        <v>-2.7776000000000032</v>
      </c>
      <c r="AH119" s="45">
        <v>16</v>
      </c>
      <c r="AI119" s="45">
        <v>39</v>
      </c>
      <c r="AJ119" s="959">
        <v>0.41025641025641024</v>
      </c>
      <c r="AK119" s="45">
        <v>127</v>
      </c>
      <c r="AM119" s="18" t="s">
        <v>769</v>
      </c>
      <c r="AN119" s="11" t="s">
        <v>771</v>
      </c>
      <c r="AO119" s="1072">
        <v>-2.7776000000000032</v>
      </c>
      <c r="AP119" s="45">
        <v>55</v>
      </c>
      <c r="AQ119" s="45">
        <v>13</v>
      </c>
      <c r="AR119" s="45">
        <v>-16</v>
      </c>
      <c r="AS119" s="45">
        <v>-3</v>
      </c>
      <c r="AT119" s="959">
        <v>0.8125</v>
      </c>
      <c r="AU119" s="45">
        <v>82</v>
      </c>
      <c r="AW119" s="18" t="s">
        <v>769</v>
      </c>
      <c r="AX119" s="11" t="s">
        <v>771</v>
      </c>
      <c r="AY119" s="45">
        <v>93</v>
      </c>
      <c r="AZ119" s="45">
        <v>160</v>
      </c>
      <c r="BA119" s="45">
        <v>157</v>
      </c>
      <c r="BB119" s="45">
        <v>95</v>
      </c>
      <c r="BC119" s="45">
        <v>127</v>
      </c>
      <c r="BD119" s="45">
        <v>55</v>
      </c>
      <c r="BE119" s="45">
        <v>82</v>
      </c>
      <c r="BF119" s="959">
        <v>144</v>
      </c>
      <c r="BG119" s="960">
        <v>159</v>
      </c>
    </row>
    <row r="120" spans="1:59" x14ac:dyDescent="0.25">
      <c r="A120" s="14" t="s">
        <v>773</v>
      </c>
      <c r="B120" s="13" t="s">
        <v>774</v>
      </c>
      <c r="C120" s="144">
        <v>7.5277777777777777</v>
      </c>
      <c r="D120" s="4">
        <v>98</v>
      </c>
      <c r="F120" s="14" t="s">
        <v>773</v>
      </c>
      <c r="G120" s="13" t="s">
        <v>774</v>
      </c>
      <c r="H120" s="1064">
        <v>0.25002222222222237</v>
      </c>
      <c r="I120" s="4">
        <v>63</v>
      </c>
      <c r="K120" s="14" t="s">
        <v>773</v>
      </c>
      <c r="L120" s="13" t="s">
        <v>774</v>
      </c>
      <c r="M120" s="47"/>
      <c r="N120" s="144">
        <v>7.5277777777777777</v>
      </c>
      <c r="O120" s="136">
        <v>7.7778</v>
      </c>
      <c r="P120" s="1064">
        <v>0.25002222222222237</v>
      </c>
      <c r="Q120" s="1061">
        <v>3</v>
      </c>
      <c r="R120" s="1062">
        <v>0.7500666666666671</v>
      </c>
      <c r="S120" s="47">
        <v>62</v>
      </c>
      <c r="U120" s="14" t="s">
        <v>773</v>
      </c>
      <c r="V120" s="13" t="s">
        <v>774</v>
      </c>
      <c r="W120" s="47">
        <v>7</v>
      </c>
      <c r="X120" s="47">
        <v>6</v>
      </c>
      <c r="Y120" s="229">
        <v>1.1666666666666667</v>
      </c>
      <c r="Z120" s="47">
        <v>5</v>
      </c>
      <c r="AA120" s="47">
        <v>2</v>
      </c>
      <c r="AB120" s="1052">
        <v>0.7142857142857143</v>
      </c>
      <c r="AC120" s="44">
        <v>11</v>
      </c>
      <c r="AE120" s="14" t="s">
        <v>773</v>
      </c>
      <c r="AF120" s="13" t="s">
        <v>774</v>
      </c>
      <c r="AG120" s="1062">
        <v>0.7500666666666671</v>
      </c>
      <c r="AH120" s="47">
        <v>7</v>
      </c>
      <c r="AI120" s="47">
        <v>6</v>
      </c>
      <c r="AJ120" s="229">
        <v>1.1666666666666667</v>
      </c>
      <c r="AK120" s="4">
        <v>71</v>
      </c>
      <c r="AM120" s="14" t="s">
        <v>773</v>
      </c>
      <c r="AN120" s="13" t="s">
        <v>774</v>
      </c>
      <c r="AO120" s="1062">
        <v>0.7500666666666671</v>
      </c>
      <c r="AP120" s="47">
        <v>16</v>
      </c>
      <c r="AQ120" s="47">
        <v>11</v>
      </c>
      <c r="AR120" s="47">
        <v>-2</v>
      </c>
      <c r="AS120" s="47">
        <v>9</v>
      </c>
      <c r="AT120" s="229">
        <v>5.5</v>
      </c>
      <c r="AU120" s="4">
        <v>7</v>
      </c>
      <c r="AW120" s="14" t="s">
        <v>773</v>
      </c>
      <c r="AX120" s="13" t="s">
        <v>774</v>
      </c>
      <c r="AY120" s="249">
        <v>98</v>
      </c>
      <c r="AZ120" s="4">
        <v>63</v>
      </c>
      <c r="BA120" s="953">
        <v>62</v>
      </c>
      <c r="BB120" s="954">
        <v>11</v>
      </c>
      <c r="BC120" s="955">
        <v>71</v>
      </c>
      <c r="BD120" s="956">
        <v>16</v>
      </c>
      <c r="BE120" s="957">
        <v>20</v>
      </c>
      <c r="BF120" s="183">
        <v>65</v>
      </c>
      <c r="BG120" s="586">
        <v>65</v>
      </c>
    </row>
    <row r="121" spans="1:59" x14ac:dyDescent="0.25">
      <c r="A121" s="27" t="s">
        <v>773</v>
      </c>
      <c r="B121" s="13" t="s">
        <v>775</v>
      </c>
      <c r="C121" s="144">
        <v>10</v>
      </c>
      <c r="D121" s="4">
        <v>167</v>
      </c>
      <c r="F121" s="27" t="s">
        <v>773</v>
      </c>
      <c r="G121" s="13" t="s">
        <v>775</v>
      </c>
      <c r="H121" s="1064">
        <v>0</v>
      </c>
      <c r="I121" s="4">
        <v>82</v>
      </c>
      <c r="K121" s="27" t="s">
        <v>773</v>
      </c>
      <c r="L121" s="13" t="s">
        <v>775</v>
      </c>
      <c r="M121" s="47"/>
      <c r="N121" s="144">
        <v>10</v>
      </c>
      <c r="O121" s="136">
        <v>10</v>
      </c>
      <c r="P121" s="1064">
        <v>0</v>
      </c>
      <c r="Q121" s="1061">
        <v>1</v>
      </c>
      <c r="R121" s="1062">
        <v>0</v>
      </c>
      <c r="S121" s="47">
        <v>81</v>
      </c>
      <c r="U121" s="27" t="s">
        <v>773</v>
      </c>
      <c r="V121" s="13" t="s">
        <v>775</v>
      </c>
      <c r="W121" s="47">
        <v>1</v>
      </c>
      <c r="X121" s="47">
        <v>12</v>
      </c>
      <c r="Y121" s="229">
        <v>8.3333333333333329E-2</v>
      </c>
      <c r="Z121" s="47">
        <v>1</v>
      </c>
      <c r="AA121" s="47"/>
      <c r="AB121" s="1052">
        <v>1</v>
      </c>
      <c r="AC121" s="44">
        <v>1</v>
      </c>
      <c r="AE121" s="27" t="s">
        <v>773</v>
      </c>
      <c r="AF121" s="13" t="s">
        <v>775</v>
      </c>
      <c r="AG121" s="1062">
        <v>0</v>
      </c>
      <c r="AH121" s="47">
        <v>1</v>
      </c>
      <c r="AI121" s="47">
        <v>12</v>
      </c>
      <c r="AJ121" s="229">
        <v>8.3333333333333329E-2</v>
      </c>
      <c r="AK121" s="4">
        <v>154</v>
      </c>
      <c r="AM121" s="27" t="s">
        <v>773</v>
      </c>
      <c r="AN121" s="13" t="s">
        <v>775</v>
      </c>
      <c r="AO121" s="1062">
        <v>0</v>
      </c>
      <c r="AP121" s="47">
        <v>13</v>
      </c>
      <c r="AQ121" s="47">
        <v>1</v>
      </c>
      <c r="AR121" s="47">
        <v>0</v>
      </c>
      <c r="AS121" s="47">
        <v>1</v>
      </c>
      <c r="AT121" s="229" t="e">
        <v>#DIV/0!</v>
      </c>
      <c r="AU121" s="4">
        <v>1</v>
      </c>
      <c r="AW121" s="27" t="s">
        <v>773</v>
      </c>
      <c r="AX121" s="13" t="s">
        <v>775</v>
      </c>
      <c r="AY121" s="249">
        <v>167</v>
      </c>
      <c r="AZ121" s="4">
        <v>82</v>
      </c>
      <c r="BA121" s="953">
        <v>81</v>
      </c>
      <c r="BB121" s="954">
        <v>1</v>
      </c>
      <c r="BC121" s="955">
        <v>154</v>
      </c>
      <c r="BD121" s="956">
        <v>13</v>
      </c>
      <c r="BE121" s="957">
        <v>1</v>
      </c>
      <c r="BF121" s="183">
        <v>98.166666666666671</v>
      </c>
      <c r="BG121" s="586">
        <v>105</v>
      </c>
    </row>
    <row r="122" spans="1:59" x14ac:dyDescent="0.25">
      <c r="A122" s="19" t="s">
        <v>40</v>
      </c>
      <c r="B122" s="13" t="s">
        <v>776</v>
      </c>
      <c r="C122" s="144">
        <v>6.1111000000000004</v>
      </c>
      <c r="D122" s="4">
        <v>44</v>
      </c>
      <c r="F122" s="19" t="s">
        <v>40</v>
      </c>
      <c r="G122" s="13" t="s">
        <v>776</v>
      </c>
      <c r="H122" s="1064">
        <v>0</v>
      </c>
      <c r="I122" s="4">
        <v>82</v>
      </c>
      <c r="K122" s="19" t="s">
        <v>40</v>
      </c>
      <c r="L122" s="13" t="s">
        <v>776</v>
      </c>
      <c r="M122" s="47"/>
      <c r="N122" s="144">
        <v>6.1111000000000004</v>
      </c>
      <c r="O122" s="136">
        <v>6.1111000000000004</v>
      </c>
      <c r="P122" s="1064">
        <v>0</v>
      </c>
      <c r="Q122" s="1061">
        <v>5</v>
      </c>
      <c r="R122" s="1062">
        <v>0</v>
      </c>
      <c r="S122" s="47">
        <v>81</v>
      </c>
      <c r="U122" s="19" t="s">
        <v>40</v>
      </c>
      <c r="V122" s="13" t="s">
        <v>776</v>
      </c>
      <c r="W122" s="47">
        <v>6</v>
      </c>
      <c r="X122" s="47">
        <v>3</v>
      </c>
      <c r="Y122" s="229">
        <v>2</v>
      </c>
      <c r="Z122" s="47"/>
      <c r="AA122" s="47">
        <v>1</v>
      </c>
      <c r="AB122" s="1052">
        <v>0</v>
      </c>
      <c r="AC122" s="44">
        <v>112</v>
      </c>
      <c r="AE122" s="19" t="s">
        <v>40</v>
      </c>
      <c r="AF122" s="13" t="s">
        <v>776</v>
      </c>
      <c r="AG122" s="1062">
        <v>0</v>
      </c>
      <c r="AH122" s="47">
        <v>6</v>
      </c>
      <c r="AI122" s="47">
        <v>3</v>
      </c>
      <c r="AJ122" s="229">
        <v>2</v>
      </c>
      <c r="AK122" s="4">
        <v>27</v>
      </c>
      <c r="AM122" s="19" t="s">
        <v>40</v>
      </c>
      <c r="AN122" s="13" t="s">
        <v>776</v>
      </c>
      <c r="AO122" s="1062">
        <v>0</v>
      </c>
      <c r="AP122" s="47">
        <v>9</v>
      </c>
      <c r="AQ122" s="47">
        <v>2</v>
      </c>
      <c r="AR122" s="47">
        <v>-3</v>
      </c>
      <c r="AS122" s="47">
        <v>-1</v>
      </c>
      <c r="AT122" s="229">
        <v>0.66666666666666663</v>
      </c>
      <c r="AU122" s="4">
        <v>88</v>
      </c>
      <c r="AW122" s="19" t="s">
        <v>40</v>
      </c>
      <c r="AX122" s="13" t="s">
        <v>776</v>
      </c>
      <c r="AY122" s="249">
        <v>44</v>
      </c>
      <c r="AZ122" s="4">
        <v>82</v>
      </c>
      <c r="BA122" s="953">
        <v>81</v>
      </c>
      <c r="BB122" s="954">
        <v>112</v>
      </c>
      <c r="BC122" s="955">
        <v>27</v>
      </c>
      <c r="BD122" s="956">
        <v>9</v>
      </c>
      <c r="BE122" s="957">
        <v>88</v>
      </c>
      <c r="BF122" s="183">
        <v>87.166666666666671</v>
      </c>
      <c r="BG122" s="586">
        <v>91</v>
      </c>
    </row>
    <row r="123" spans="1:59" x14ac:dyDescent="0.25">
      <c r="A123" s="17" t="s">
        <v>777</v>
      </c>
      <c r="B123" s="13" t="s">
        <v>778</v>
      </c>
      <c r="C123" s="144">
        <v>6.166611111111111</v>
      </c>
      <c r="D123" s="4">
        <v>49</v>
      </c>
      <c r="F123" s="17" t="s">
        <v>777</v>
      </c>
      <c r="G123" s="13" t="s">
        <v>778</v>
      </c>
      <c r="H123" s="1064">
        <v>5.558888888888891E-2</v>
      </c>
      <c r="I123" s="4">
        <v>80</v>
      </c>
      <c r="K123" s="17" t="s">
        <v>777</v>
      </c>
      <c r="L123" s="13" t="s">
        <v>778</v>
      </c>
      <c r="M123" s="47"/>
      <c r="N123" s="144">
        <v>6.166611111111111</v>
      </c>
      <c r="O123" s="422">
        <v>6.2222</v>
      </c>
      <c r="P123" s="1064">
        <v>5.558888888888891E-2</v>
      </c>
      <c r="Q123" s="1061">
        <v>5</v>
      </c>
      <c r="R123" s="1062">
        <v>0.27794444444444455</v>
      </c>
      <c r="S123" s="47">
        <v>76</v>
      </c>
      <c r="U123" s="17" t="s">
        <v>777</v>
      </c>
      <c r="V123" s="13" t="s">
        <v>778</v>
      </c>
      <c r="W123" s="47">
        <v>55</v>
      </c>
      <c r="X123" s="47">
        <v>28</v>
      </c>
      <c r="Y123" s="229">
        <v>1.9642857142857142</v>
      </c>
      <c r="Z123" s="47">
        <v>18</v>
      </c>
      <c r="AA123" s="47">
        <v>8</v>
      </c>
      <c r="AB123" s="1052">
        <v>0.69230769230769229</v>
      </c>
      <c r="AC123" s="44">
        <v>15</v>
      </c>
      <c r="AE123" s="17" t="s">
        <v>777</v>
      </c>
      <c r="AF123" s="13" t="s">
        <v>778</v>
      </c>
      <c r="AG123" s="1062">
        <v>0.27794444444444455</v>
      </c>
      <c r="AH123" s="47">
        <v>55</v>
      </c>
      <c r="AI123" s="47">
        <v>28</v>
      </c>
      <c r="AJ123" s="229">
        <v>1.9642857142857142</v>
      </c>
      <c r="AK123" s="4">
        <v>36</v>
      </c>
      <c r="AM123" s="17" t="s">
        <v>777</v>
      </c>
      <c r="AN123" s="13" t="s">
        <v>778</v>
      </c>
      <c r="AO123" s="1062">
        <v>0.27794444444444455</v>
      </c>
      <c r="AP123" s="47">
        <v>84</v>
      </c>
      <c r="AQ123" s="47">
        <v>34</v>
      </c>
      <c r="AR123" s="47">
        <v>-30</v>
      </c>
      <c r="AS123" s="47">
        <v>4</v>
      </c>
      <c r="AT123" s="229">
        <v>1.1333333333333333</v>
      </c>
      <c r="AU123" s="4">
        <v>53</v>
      </c>
      <c r="AW123" s="17" t="s">
        <v>777</v>
      </c>
      <c r="AX123" s="13" t="s">
        <v>778</v>
      </c>
      <c r="AY123" s="249">
        <v>49</v>
      </c>
      <c r="AZ123" s="4">
        <v>80</v>
      </c>
      <c r="BA123" s="953">
        <v>76</v>
      </c>
      <c r="BB123" s="954">
        <v>15</v>
      </c>
      <c r="BC123" s="955">
        <v>36</v>
      </c>
      <c r="BD123" s="956">
        <v>84</v>
      </c>
      <c r="BE123" s="957">
        <v>53</v>
      </c>
      <c r="BF123" s="183">
        <v>60.666666666666664</v>
      </c>
      <c r="BG123" s="586">
        <v>56</v>
      </c>
    </row>
    <row r="124" spans="1:59" x14ac:dyDescent="0.25">
      <c r="A124" s="21" t="s">
        <v>779</v>
      </c>
      <c r="B124" s="11" t="s">
        <v>780</v>
      </c>
      <c r="C124" s="144">
        <v>6</v>
      </c>
      <c r="D124" s="4">
        <v>36</v>
      </c>
      <c r="F124" s="21" t="s">
        <v>779</v>
      </c>
      <c r="G124" s="11" t="s">
        <v>780</v>
      </c>
      <c r="H124" s="1064">
        <v>1.2222</v>
      </c>
      <c r="I124" s="4">
        <v>14</v>
      </c>
      <c r="K124" s="21" t="s">
        <v>779</v>
      </c>
      <c r="L124" s="11" t="s">
        <v>780</v>
      </c>
      <c r="M124" s="47"/>
      <c r="N124" s="144">
        <v>6</v>
      </c>
      <c r="O124" s="136">
        <v>7.2222</v>
      </c>
      <c r="P124" s="1064">
        <v>1.2222</v>
      </c>
      <c r="Q124" s="1061">
        <v>4</v>
      </c>
      <c r="R124" s="1062">
        <v>4.8887999999999998</v>
      </c>
      <c r="S124" s="47">
        <v>7</v>
      </c>
      <c r="U124" s="21" t="s">
        <v>779</v>
      </c>
      <c r="V124" s="11" t="s">
        <v>780</v>
      </c>
      <c r="W124" s="47">
        <v>3</v>
      </c>
      <c r="X124" s="47">
        <v>7</v>
      </c>
      <c r="Y124" s="229">
        <v>0.42857142857142855</v>
      </c>
      <c r="Z124" s="47">
        <v>3</v>
      </c>
      <c r="AA124" s="47">
        <v>4</v>
      </c>
      <c r="AB124" s="1052">
        <v>0.42857142857142855</v>
      </c>
      <c r="AC124" s="44">
        <v>73</v>
      </c>
      <c r="AE124" s="21" t="s">
        <v>779</v>
      </c>
      <c r="AF124" s="11" t="s">
        <v>780</v>
      </c>
      <c r="AG124" s="1062">
        <v>4.8887999999999998</v>
      </c>
      <c r="AH124" s="47">
        <v>3</v>
      </c>
      <c r="AI124" s="47">
        <v>7</v>
      </c>
      <c r="AJ124" s="229">
        <v>0.42857142857142855</v>
      </c>
      <c r="AK124" s="4">
        <v>123</v>
      </c>
      <c r="AM124" s="21" t="s">
        <v>779</v>
      </c>
      <c r="AN124" s="11" t="s">
        <v>780</v>
      </c>
      <c r="AO124" s="1062">
        <v>4.8887999999999998</v>
      </c>
      <c r="AP124" s="47">
        <v>10</v>
      </c>
      <c r="AQ124" s="47">
        <v>3</v>
      </c>
      <c r="AR124" s="47">
        <v>-4</v>
      </c>
      <c r="AS124" s="47">
        <v>-1</v>
      </c>
      <c r="AT124" s="229">
        <v>0.75</v>
      </c>
      <c r="AU124" s="4">
        <v>84</v>
      </c>
      <c r="AW124" s="21" t="s">
        <v>779</v>
      </c>
      <c r="AX124" s="11" t="s">
        <v>780</v>
      </c>
      <c r="AY124" s="249">
        <v>36</v>
      </c>
      <c r="AZ124" s="4">
        <v>14</v>
      </c>
      <c r="BA124" s="953">
        <v>7</v>
      </c>
      <c r="BB124" s="954">
        <v>73</v>
      </c>
      <c r="BC124" s="955">
        <v>123</v>
      </c>
      <c r="BD124" s="956">
        <v>10</v>
      </c>
      <c r="BE124" s="957">
        <v>84</v>
      </c>
      <c r="BF124" s="183">
        <v>66.5</v>
      </c>
      <c r="BG124" s="586">
        <v>66</v>
      </c>
    </row>
    <row r="125" spans="1:59" x14ac:dyDescent="0.25">
      <c r="A125" s="10" t="s">
        <v>781</v>
      </c>
      <c r="B125" s="11" t="s">
        <v>782</v>
      </c>
      <c r="C125" s="144">
        <v>6.7579365079365079</v>
      </c>
      <c r="D125" s="4">
        <v>71</v>
      </c>
      <c r="F125" s="10" t="s">
        <v>781</v>
      </c>
      <c r="G125" s="11" t="s">
        <v>782</v>
      </c>
      <c r="H125" s="1064">
        <v>-0.47223650793650762</v>
      </c>
      <c r="I125" s="4">
        <v>136</v>
      </c>
      <c r="K125" s="10" t="s">
        <v>781</v>
      </c>
      <c r="L125" s="11" t="s">
        <v>782</v>
      </c>
      <c r="M125" s="47"/>
      <c r="N125" s="144">
        <v>6.7579365079365079</v>
      </c>
      <c r="O125" s="136">
        <v>6.2857000000000003</v>
      </c>
      <c r="P125" s="1064">
        <v>-0.47223650793650762</v>
      </c>
      <c r="Q125" s="1061">
        <v>5</v>
      </c>
      <c r="R125" s="1062">
        <v>-2.3611825396825381</v>
      </c>
      <c r="S125" s="47">
        <v>152</v>
      </c>
      <c r="U125" s="10" t="s">
        <v>781</v>
      </c>
      <c r="V125" s="11" t="s">
        <v>782</v>
      </c>
      <c r="W125" s="47">
        <v>15</v>
      </c>
      <c r="X125" s="47">
        <v>9</v>
      </c>
      <c r="Y125" s="229">
        <v>1.6666666666666667</v>
      </c>
      <c r="Z125" s="47">
        <v>6</v>
      </c>
      <c r="AA125" s="47">
        <v>3</v>
      </c>
      <c r="AB125" s="1052">
        <v>0.66666666666666663</v>
      </c>
      <c r="AC125" s="44">
        <v>17</v>
      </c>
      <c r="AE125" s="10" t="s">
        <v>781</v>
      </c>
      <c r="AF125" s="11" t="s">
        <v>782</v>
      </c>
      <c r="AG125" s="1062">
        <v>-2.3611825396825381</v>
      </c>
      <c r="AH125" s="47">
        <v>15</v>
      </c>
      <c r="AI125" s="47">
        <v>9</v>
      </c>
      <c r="AJ125" s="229">
        <v>1.6666666666666667</v>
      </c>
      <c r="AK125" s="4">
        <v>42</v>
      </c>
      <c r="AM125" s="10" t="s">
        <v>781</v>
      </c>
      <c r="AN125" s="11" t="s">
        <v>782</v>
      </c>
      <c r="AO125" s="1062">
        <v>-2.3611825396825381</v>
      </c>
      <c r="AP125" s="47">
        <v>24</v>
      </c>
      <c r="AQ125" s="47">
        <v>12</v>
      </c>
      <c r="AR125" s="47">
        <v>-11</v>
      </c>
      <c r="AS125" s="47">
        <v>1</v>
      </c>
      <c r="AT125" s="229">
        <v>1.0909090909090908</v>
      </c>
      <c r="AU125" s="4">
        <v>55</v>
      </c>
      <c r="AW125" s="10" t="s">
        <v>781</v>
      </c>
      <c r="AX125" s="11" t="s">
        <v>782</v>
      </c>
      <c r="AY125" s="249">
        <v>71</v>
      </c>
      <c r="AZ125" s="4">
        <v>136</v>
      </c>
      <c r="BA125" s="953">
        <v>152</v>
      </c>
      <c r="BB125" s="954">
        <v>17</v>
      </c>
      <c r="BC125" s="955">
        <v>42</v>
      </c>
      <c r="BD125" s="956">
        <v>24</v>
      </c>
      <c r="BE125" s="957">
        <v>55</v>
      </c>
      <c r="BF125" s="183">
        <v>90</v>
      </c>
      <c r="BG125" s="586">
        <v>92</v>
      </c>
    </row>
    <row r="126" spans="1:59" x14ac:dyDescent="0.25">
      <c r="A126" s="14" t="s">
        <v>784</v>
      </c>
      <c r="B126" s="11" t="s">
        <v>785</v>
      </c>
      <c r="C126" s="497">
        <v>9.75</v>
      </c>
      <c r="D126" s="4">
        <v>163</v>
      </c>
      <c r="F126" s="14" t="s">
        <v>784</v>
      </c>
      <c r="G126" s="11" t="s">
        <v>785</v>
      </c>
      <c r="H126" s="670">
        <v>0.25</v>
      </c>
      <c r="I126" s="4">
        <v>63</v>
      </c>
      <c r="K126" s="14" t="s">
        <v>784</v>
      </c>
      <c r="L126" s="11" t="s">
        <v>785</v>
      </c>
      <c r="M126" s="47"/>
      <c r="N126" s="497">
        <v>9.75</v>
      </c>
      <c r="O126" s="1060">
        <v>10</v>
      </c>
      <c r="P126" s="670">
        <v>0.25</v>
      </c>
      <c r="Q126" s="1061"/>
      <c r="R126" s="1062">
        <v>0</v>
      </c>
      <c r="S126" s="47">
        <v>81</v>
      </c>
      <c r="U126" s="14" t="s">
        <v>784</v>
      </c>
      <c r="V126" s="11" t="s">
        <v>785</v>
      </c>
      <c r="W126" s="47">
        <v>2</v>
      </c>
      <c r="X126" s="47">
        <v>6</v>
      </c>
      <c r="Y126" s="229">
        <v>0.33333333333333331</v>
      </c>
      <c r="Z126" s="47">
        <v>1</v>
      </c>
      <c r="AA126" s="47">
        <v>1</v>
      </c>
      <c r="AB126" s="1052">
        <v>0.5</v>
      </c>
      <c r="AC126" s="44">
        <v>47</v>
      </c>
      <c r="AE126" s="14" t="s">
        <v>784</v>
      </c>
      <c r="AF126" s="11" t="s">
        <v>785</v>
      </c>
      <c r="AG126" s="1062">
        <v>0</v>
      </c>
      <c r="AH126" s="47">
        <v>2</v>
      </c>
      <c r="AI126" s="47">
        <v>6</v>
      </c>
      <c r="AJ126" s="229">
        <v>0.33333333333333331</v>
      </c>
      <c r="AK126" s="4">
        <v>131</v>
      </c>
      <c r="AM126" s="14" t="s">
        <v>784</v>
      </c>
      <c r="AN126" s="11" t="s">
        <v>785</v>
      </c>
      <c r="AO126" s="1062">
        <v>0</v>
      </c>
      <c r="AP126" s="47">
        <v>8</v>
      </c>
      <c r="AQ126" s="47">
        <v>3</v>
      </c>
      <c r="AR126" s="47">
        <v>-1</v>
      </c>
      <c r="AS126" s="47">
        <v>2</v>
      </c>
      <c r="AT126" s="229">
        <v>3</v>
      </c>
      <c r="AU126" s="4">
        <v>15</v>
      </c>
      <c r="AW126" s="14" t="s">
        <v>784</v>
      </c>
      <c r="AX126" s="11" t="s">
        <v>785</v>
      </c>
      <c r="AY126" s="249">
        <v>163</v>
      </c>
      <c r="AZ126" s="4">
        <v>63</v>
      </c>
      <c r="BA126" s="953">
        <v>81</v>
      </c>
      <c r="BB126" s="954">
        <v>47</v>
      </c>
      <c r="BC126" s="955">
        <v>131</v>
      </c>
      <c r="BD126" s="956">
        <v>8</v>
      </c>
      <c r="BE126" s="957">
        <v>15</v>
      </c>
      <c r="BF126" s="183">
        <v>101.5</v>
      </c>
      <c r="BG126" s="586">
        <v>109</v>
      </c>
    </row>
    <row r="127" spans="1:59" x14ac:dyDescent="0.25">
      <c r="A127" s="20" t="s">
        <v>784</v>
      </c>
      <c r="B127" s="13" t="s">
        <v>786</v>
      </c>
      <c r="C127" s="416">
        <v>6.3333000000000004</v>
      </c>
      <c r="D127" s="45">
        <v>54</v>
      </c>
      <c r="F127" s="20" t="s">
        <v>784</v>
      </c>
      <c r="G127" s="13" t="s">
        <v>786</v>
      </c>
      <c r="H127" s="1070">
        <v>0</v>
      </c>
      <c r="I127" s="45">
        <v>82</v>
      </c>
      <c r="K127" s="20" t="s">
        <v>784</v>
      </c>
      <c r="L127" s="13" t="s">
        <v>786</v>
      </c>
      <c r="M127" s="45">
        <v>1</v>
      </c>
      <c r="N127" s="416">
        <v>6.3333000000000004</v>
      </c>
      <c r="O127" s="1077">
        <v>6.3333000000000004</v>
      </c>
      <c r="P127" s="1070">
        <f>+O127-N127</f>
        <v>0</v>
      </c>
      <c r="Q127" s="1071">
        <v>5</v>
      </c>
      <c r="R127" s="1072">
        <f>+P127*Q127</f>
        <v>0</v>
      </c>
      <c r="S127" s="45">
        <v>81</v>
      </c>
      <c r="U127" s="20" t="s">
        <v>784</v>
      </c>
      <c r="V127" s="13" t="s">
        <v>786</v>
      </c>
      <c r="W127" s="45">
        <v>4</v>
      </c>
      <c r="X127" s="45">
        <v>3</v>
      </c>
      <c r="Y127" s="959">
        <v>1.3333333333333333</v>
      </c>
      <c r="Z127" s="45">
        <v>3</v>
      </c>
      <c r="AA127" s="45">
        <v>3</v>
      </c>
      <c r="AB127" s="1074">
        <v>0.5</v>
      </c>
      <c r="AC127" s="45">
        <v>47</v>
      </c>
      <c r="AE127" s="20" t="s">
        <v>784</v>
      </c>
      <c r="AF127" s="13" t="s">
        <v>786</v>
      </c>
      <c r="AG127" s="1072">
        <v>0</v>
      </c>
      <c r="AH127" s="45">
        <v>4</v>
      </c>
      <c r="AI127" s="45">
        <v>3</v>
      </c>
      <c r="AJ127" s="959">
        <v>1.3333333333333333</v>
      </c>
      <c r="AK127" s="45">
        <v>58</v>
      </c>
      <c r="AM127" s="20" t="s">
        <v>784</v>
      </c>
      <c r="AN127" s="13" t="s">
        <v>786</v>
      </c>
      <c r="AO127" s="1072">
        <v>0</v>
      </c>
      <c r="AP127" s="45">
        <v>7</v>
      </c>
      <c r="AQ127" s="45">
        <v>3</v>
      </c>
      <c r="AR127" s="45">
        <v>-3</v>
      </c>
      <c r="AS127" s="45">
        <v>0</v>
      </c>
      <c r="AT127" s="959">
        <v>1</v>
      </c>
      <c r="AU127" s="45">
        <v>57</v>
      </c>
      <c r="AW127" s="20" t="s">
        <v>784</v>
      </c>
      <c r="AX127" s="13" t="s">
        <v>786</v>
      </c>
      <c r="AY127" s="45">
        <v>54</v>
      </c>
      <c r="AZ127" s="45">
        <v>82</v>
      </c>
      <c r="BA127" s="45">
        <v>81</v>
      </c>
      <c r="BB127" s="45">
        <v>47</v>
      </c>
      <c r="BC127" s="45">
        <v>58</v>
      </c>
      <c r="BD127" s="45">
        <v>7</v>
      </c>
      <c r="BE127" s="45">
        <v>57</v>
      </c>
      <c r="BF127" s="959">
        <v>75.166666666666671</v>
      </c>
      <c r="BG127" s="960">
        <v>76</v>
      </c>
    </row>
    <row r="128" spans="1:59" x14ac:dyDescent="0.25">
      <c r="A128" s="30" t="s">
        <v>788</v>
      </c>
      <c r="B128" s="13" t="s">
        <v>789</v>
      </c>
      <c r="C128" s="144">
        <v>5.05</v>
      </c>
      <c r="D128" s="4">
        <v>13</v>
      </c>
      <c r="F128" s="30" t="s">
        <v>788</v>
      </c>
      <c r="G128" s="13" t="s">
        <v>789</v>
      </c>
      <c r="H128" s="1064">
        <v>0.75</v>
      </c>
      <c r="I128" s="4">
        <v>24</v>
      </c>
      <c r="K128" s="30" t="s">
        <v>788</v>
      </c>
      <c r="L128" s="13" t="s">
        <v>789</v>
      </c>
      <c r="M128" s="47"/>
      <c r="N128" s="144">
        <v>5.05</v>
      </c>
      <c r="O128" s="136">
        <v>5.8</v>
      </c>
      <c r="P128" s="1064">
        <v>0.75</v>
      </c>
      <c r="Q128" s="1061">
        <v>5</v>
      </c>
      <c r="R128" s="1062">
        <v>3.75</v>
      </c>
      <c r="S128" s="47">
        <v>13</v>
      </c>
      <c r="U128" s="30" t="s">
        <v>788</v>
      </c>
      <c r="V128" s="13" t="s">
        <v>789</v>
      </c>
      <c r="W128" s="47">
        <v>9</v>
      </c>
      <c r="X128" s="47">
        <v>5</v>
      </c>
      <c r="Y128" s="229">
        <v>1.8</v>
      </c>
      <c r="Z128" s="47">
        <v>2</v>
      </c>
      <c r="AA128" s="47"/>
      <c r="AB128" s="1052">
        <v>1</v>
      </c>
      <c r="AC128" s="44">
        <v>1</v>
      </c>
      <c r="AE128" s="30" t="s">
        <v>788</v>
      </c>
      <c r="AF128" s="13" t="s">
        <v>789</v>
      </c>
      <c r="AG128" s="1062">
        <v>3.75</v>
      </c>
      <c r="AH128" s="47">
        <v>9</v>
      </c>
      <c r="AI128" s="47">
        <v>5</v>
      </c>
      <c r="AJ128" s="229">
        <v>1.8</v>
      </c>
      <c r="AK128" s="4">
        <v>40</v>
      </c>
      <c r="AM128" s="30" t="s">
        <v>788</v>
      </c>
      <c r="AN128" s="13" t="s">
        <v>789</v>
      </c>
      <c r="AO128" s="1062">
        <v>3.75</v>
      </c>
      <c r="AP128" s="47">
        <v>14</v>
      </c>
      <c r="AQ128" s="47">
        <v>18</v>
      </c>
      <c r="AR128" s="47">
        <v>0</v>
      </c>
      <c r="AS128" s="47">
        <v>18</v>
      </c>
      <c r="AT128" s="229" t="e">
        <v>#DIV/0!</v>
      </c>
      <c r="AU128" s="4">
        <v>1</v>
      </c>
      <c r="AW128" s="30" t="s">
        <v>788</v>
      </c>
      <c r="AX128" s="13" t="s">
        <v>789</v>
      </c>
      <c r="AY128" s="249">
        <v>13</v>
      </c>
      <c r="AZ128" s="4">
        <v>24</v>
      </c>
      <c r="BA128" s="953">
        <v>13</v>
      </c>
      <c r="BB128" s="954">
        <v>1</v>
      </c>
      <c r="BC128" s="955">
        <v>40</v>
      </c>
      <c r="BD128" s="956">
        <v>14</v>
      </c>
      <c r="BE128" s="957">
        <v>1</v>
      </c>
      <c r="BF128" s="183">
        <v>16.666666666666668</v>
      </c>
      <c r="BG128" s="586">
        <v>8</v>
      </c>
    </row>
    <row r="129" spans="1:59" x14ac:dyDescent="0.25">
      <c r="A129" s="20" t="s">
        <v>790</v>
      </c>
      <c r="B129" s="13" t="s">
        <v>791</v>
      </c>
      <c r="C129" s="659">
        <v>6.7142857142857144</v>
      </c>
      <c r="D129" s="4">
        <v>66</v>
      </c>
      <c r="F129" s="20" t="s">
        <v>790</v>
      </c>
      <c r="G129" s="13" t="s">
        <v>791</v>
      </c>
      <c r="H129" s="670">
        <v>-0.71428571428571441</v>
      </c>
      <c r="I129" s="4">
        <v>161</v>
      </c>
      <c r="K129" s="20" t="s">
        <v>790</v>
      </c>
      <c r="L129" s="13" t="s">
        <v>791</v>
      </c>
      <c r="M129" s="47"/>
      <c r="N129" s="659">
        <v>6.7142857142857144</v>
      </c>
      <c r="O129" s="1060">
        <v>6</v>
      </c>
      <c r="P129" s="670">
        <v>-0.71428571428571441</v>
      </c>
      <c r="Q129" s="1061">
        <v>5</v>
      </c>
      <c r="R129" s="1062">
        <v>-3.5714285714285721</v>
      </c>
      <c r="S129" s="47">
        <v>168</v>
      </c>
      <c r="U129" s="20" t="s">
        <v>790</v>
      </c>
      <c r="V129" s="13" t="s">
        <v>791</v>
      </c>
      <c r="W129" s="47">
        <v>3</v>
      </c>
      <c r="X129" s="47">
        <v>4</v>
      </c>
      <c r="Y129" s="229">
        <v>0.75</v>
      </c>
      <c r="Z129" s="47">
        <v>2</v>
      </c>
      <c r="AA129" s="47">
        <v>2</v>
      </c>
      <c r="AB129" s="1052">
        <v>0.5</v>
      </c>
      <c r="AC129" s="44">
        <v>47</v>
      </c>
      <c r="AE129" s="20" t="s">
        <v>790</v>
      </c>
      <c r="AF129" s="13" t="s">
        <v>791</v>
      </c>
      <c r="AG129" s="1062">
        <v>-3.5714285714285721</v>
      </c>
      <c r="AH129" s="47">
        <v>3</v>
      </c>
      <c r="AI129" s="47">
        <v>4</v>
      </c>
      <c r="AJ129" s="229">
        <v>0.75</v>
      </c>
      <c r="AK129" s="4">
        <v>97</v>
      </c>
      <c r="AM129" s="20" t="s">
        <v>790</v>
      </c>
      <c r="AN129" s="13" t="s">
        <v>791</v>
      </c>
      <c r="AO129" s="1062">
        <v>-3.5714285714285721</v>
      </c>
      <c r="AP129" s="47">
        <v>7</v>
      </c>
      <c r="AQ129" s="47">
        <v>2</v>
      </c>
      <c r="AR129" s="47">
        <v>-7</v>
      </c>
      <c r="AS129" s="47">
        <v>-5</v>
      </c>
      <c r="AT129" s="229">
        <v>0.2857142857142857</v>
      </c>
      <c r="AU129" s="4">
        <v>111</v>
      </c>
      <c r="AW129" s="20" t="s">
        <v>790</v>
      </c>
      <c r="AX129" s="13" t="s">
        <v>791</v>
      </c>
      <c r="AY129" s="249">
        <v>66</v>
      </c>
      <c r="AZ129" s="4">
        <v>161</v>
      </c>
      <c r="BA129" s="953">
        <v>168</v>
      </c>
      <c r="BB129" s="954">
        <v>47</v>
      </c>
      <c r="BC129" s="955">
        <v>97</v>
      </c>
      <c r="BD129" s="956">
        <v>7</v>
      </c>
      <c r="BE129" s="957">
        <v>111</v>
      </c>
      <c r="BF129" s="183">
        <v>129</v>
      </c>
      <c r="BG129" s="586">
        <v>141</v>
      </c>
    </row>
    <row r="130" spans="1:59" x14ac:dyDescent="0.25">
      <c r="A130" s="14" t="s">
        <v>792</v>
      </c>
      <c r="B130" s="11" t="s">
        <v>793</v>
      </c>
      <c r="C130" s="659">
        <v>9.1428571428571423</v>
      </c>
      <c r="D130" s="4">
        <v>151</v>
      </c>
      <c r="F130" s="14" t="s">
        <v>792</v>
      </c>
      <c r="G130" s="11" t="s">
        <v>793</v>
      </c>
      <c r="H130" s="670">
        <v>-0.14285714285714235</v>
      </c>
      <c r="I130" s="4">
        <v>119</v>
      </c>
      <c r="K130" s="14" t="s">
        <v>792</v>
      </c>
      <c r="L130" s="11" t="s">
        <v>793</v>
      </c>
      <c r="M130" s="47"/>
      <c r="N130" s="659">
        <v>9.1428571428571423</v>
      </c>
      <c r="O130" s="1060">
        <v>9</v>
      </c>
      <c r="P130" s="670">
        <v>-0.14285714285714235</v>
      </c>
      <c r="Q130" s="1061">
        <v>2</v>
      </c>
      <c r="R130" s="1062">
        <v>-0.2857142857142847</v>
      </c>
      <c r="S130" s="47">
        <v>116</v>
      </c>
      <c r="U130" s="14" t="s">
        <v>792</v>
      </c>
      <c r="V130" s="11" t="s">
        <v>793</v>
      </c>
      <c r="W130" s="47">
        <v>4</v>
      </c>
      <c r="X130" s="47">
        <v>3</v>
      </c>
      <c r="Y130" s="229">
        <v>1.3333333333333333</v>
      </c>
      <c r="Z130" s="47">
        <v>1</v>
      </c>
      <c r="AA130" s="47">
        <v>2</v>
      </c>
      <c r="AB130" s="1052">
        <v>0.33333333333333331</v>
      </c>
      <c r="AC130" s="44">
        <v>85</v>
      </c>
      <c r="AE130" s="14" t="s">
        <v>792</v>
      </c>
      <c r="AF130" s="11" t="s">
        <v>793</v>
      </c>
      <c r="AG130" s="1062">
        <v>-0.2857142857142847</v>
      </c>
      <c r="AH130" s="47">
        <v>4</v>
      </c>
      <c r="AI130" s="47">
        <v>3</v>
      </c>
      <c r="AJ130" s="229">
        <v>1.3333333333333333</v>
      </c>
      <c r="AK130" s="4">
        <v>58</v>
      </c>
      <c r="AM130" s="14" t="s">
        <v>792</v>
      </c>
      <c r="AN130" s="11" t="s">
        <v>793</v>
      </c>
      <c r="AO130" s="1062">
        <v>-0.2857142857142847</v>
      </c>
      <c r="AP130" s="47">
        <v>7</v>
      </c>
      <c r="AQ130" s="47">
        <v>3</v>
      </c>
      <c r="AR130" s="47">
        <v>-4</v>
      </c>
      <c r="AS130" s="47">
        <v>-1</v>
      </c>
      <c r="AT130" s="229">
        <v>0.75</v>
      </c>
      <c r="AU130" s="4">
        <v>84</v>
      </c>
      <c r="AW130" s="14" t="s">
        <v>792</v>
      </c>
      <c r="AX130" s="11" t="s">
        <v>793</v>
      </c>
      <c r="AY130" s="249">
        <v>151</v>
      </c>
      <c r="AZ130" s="4">
        <v>119</v>
      </c>
      <c r="BA130" s="953">
        <v>116</v>
      </c>
      <c r="BB130" s="954">
        <v>85</v>
      </c>
      <c r="BC130" s="955">
        <v>58</v>
      </c>
      <c r="BD130" s="956">
        <v>7</v>
      </c>
      <c r="BE130" s="957">
        <v>84</v>
      </c>
      <c r="BF130" s="183">
        <v>125.83333333333333</v>
      </c>
      <c r="BG130" s="586">
        <v>137</v>
      </c>
    </row>
    <row r="131" spans="1:59" x14ac:dyDescent="0.25">
      <c r="A131" s="789" t="s">
        <v>41</v>
      </c>
      <c r="B131" s="13" t="s">
        <v>42</v>
      </c>
      <c r="C131" s="156">
        <v>8.4722000000000008</v>
      </c>
      <c r="D131" s="4">
        <v>138</v>
      </c>
      <c r="F131" s="789" t="s">
        <v>41</v>
      </c>
      <c r="G131" s="13" t="s">
        <v>42</v>
      </c>
      <c r="H131" s="1064">
        <v>-0.36110000000000042</v>
      </c>
      <c r="I131" s="4">
        <v>133</v>
      </c>
      <c r="K131" s="789" t="s">
        <v>41</v>
      </c>
      <c r="L131" s="13" t="s">
        <v>42</v>
      </c>
      <c r="M131" s="47"/>
      <c r="N131" s="156">
        <v>8.4722000000000008</v>
      </c>
      <c r="O131" s="136">
        <v>8.1111000000000004</v>
      </c>
      <c r="P131" s="1064">
        <v>-0.36110000000000042</v>
      </c>
      <c r="Q131" s="1061">
        <v>3</v>
      </c>
      <c r="R131" s="1062">
        <v>-1.0833000000000013</v>
      </c>
      <c r="S131" s="47">
        <v>138</v>
      </c>
      <c r="U131" s="789" t="s">
        <v>41</v>
      </c>
      <c r="V131" s="13" t="s">
        <v>42</v>
      </c>
      <c r="W131" s="47">
        <v>10</v>
      </c>
      <c r="X131" s="47">
        <v>6</v>
      </c>
      <c r="Y131" s="229">
        <v>1.6666666666666667</v>
      </c>
      <c r="Z131" s="47">
        <v>1</v>
      </c>
      <c r="AA131" s="47">
        <v>3</v>
      </c>
      <c r="AB131" s="1052">
        <v>0.25</v>
      </c>
      <c r="AC131" s="44">
        <v>98</v>
      </c>
      <c r="AE131" s="789" t="s">
        <v>41</v>
      </c>
      <c r="AF131" s="13" t="s">
        <v>42</v>
      </c>
      <c r="AG131" s="1062">
        <v>-1.0833000000000013</v>
      </c>
      <c r="AH131" s="47">
        <v>10</v>
      </c>
      <c r="AI131" s="47">
        <v>6</v>
      </c>
      <c r="AJ131" s="229">
        <v>1.6666666666666667</v>
      </c>
      <c r="AK131" s="4">
        <v>42</v>
      </c>
      <c r="AM131" s="789" t="s">
        <v>41</v>
      </c>
      <c r="AN131" s="13" t="s">
        <v>42</v>
      </c>
      <c r="AO131" s="1062">
        <v>-1.0833000000000013</v>
      </c>
      <c r="AP131" s="47">
        <v>16</v>
      </c>
      <c r="AQ131" s="47">
        <v>1</v>
      </c>
      <c r="AR131" s="47">
        <v>-3</v>
      </c>
      <c r="AS131" s="47">
        <v>-2</v>
      </c>
      <c r="AT131" s="229">
        <v>0.33333333333333331</v>
      </c>
      <c r="AU131" s="4">
        <v>106</v>
      </c>
      <c r="AW131" s="789" t="s">
        <v>41</v>
      </c>
      <c r="AX131" s="13" t="s">
        <v>42</v>
      </c>
      <c r="AY131" s="249">
        <v>138</v>
      </c>
      <c r="AZ131" s="4">
        <v>133</v>
      </c>
      <c r="BA131" s="953">
        <v>138</v>
      </c>
      <c r="BB131" s="954">
        <v>98</v>
      </c>
      <c r="BC131" s="955">
        <v>42</v>
      </c>
      <c r="BD131" s="956">
        <v>16</v>
      </c>
      <c r="BE131" s="957">
        <v>106</v>
      </c>
      <c r="BF131" s="183">
        <v>134.5</v>
      </c>
      <c r="BG131" s="586">
        <v>145</v>
      </c>
    </row>
    <row r="132" spans="1:59" x14ac:dyDescent="0.25">
      <c r="A132" s="789" t="s">
        <v>41</v>
      </c>
      <c r="B132" s="13" t="s">
        <v>939</v>
      </c>
      <c r="C132" s="659">
        <v>10.5</v>
      </c>
      <c r="D132" s="4">
        <v>174</v>
      </c>
      <c r="F132" s="789" t="s">
        <v>41</v>
      </c>
      <c r="G132" s="13" t="s">
        <v>939</v>
      </c>
      <c r="H132" s="670">
        <v>-0.5</v>
      </c>
      <c r="I132" s="4">
        <v>141</v>
      </c>
      <c r="K132" s="789" t="s">
        <v>41</v>
      </c>
      <c r="L132" s="13" t="s">
        <v>939</v>
      </c>
      <c r="M132" s="47"/>
      <c r="N132" s="659">
        <v>10.5</v>
      </c>
      <c r="O132" s="1060">
        <v>10</v>
      </c>
      <c r="P132" s="670">
        <v>-0.5</v>
      </c>
      <c r="Q132" s="1061">
        <v>1</v>
      </c>
      <c r="R132" s="1062">
        <v>-0.5</v>
      </c>
      <c r="S132" s="47">
        <v>123</v>
      </c>
      <c r="U132" s="789" t="s">
        <v>41</v>
      </c>
      <c r="V132" s="13" t="s">
        <v>939</v>
      </c>
      <c r="W132" s="47"/>
      <c r="X132" s="47">
        <v>2</v>
      </c>
      <c r="Y132" s="229">
        <v>0</v>
      </c>
      <c r="Z132" s="47"/>
      <c r="AA132" s="47">
        <v>1</v>
      </c>
      <c r="AB132" s="1052">
        <v>0</v>
      </c>
      <c r="AC132" s="44">
        <v>112</v>
      </c>
      <c r="AE132" s="789" t="s">
        <v>41</v>
      </c>
      <c r="AF132" s="13" t="s">
        <v>939</v>
      </c>
      <c r="AG132" s="1062">
        <v>-0.5</v>
      </c>
      <c r="AH132" s="47"/>
      <c r="AI132" s="47">
        <v>2</v>
      </c>
      <c r="AJ132" s="229">
        <v>0</v>
      </c>
      <c r="AK132" s="4">
        <v>157</v>
      </c>
      <c r="AM132" s="789" t="s">
        <v>41</v>
      </c>
      <c r="AN132" s="13" t="s">
        <v>939</v>
      </c>
      <c r="AO132" s="1062">
        <v>-0.5</v>
      </c>
      <c r="AP132" s="47">
        <v>2</v>
      </c>
      <c r="AQ132" s="47">
        <v>0</v>
      </c>
      <c r="AR132" s="47">
        <v>-1</v>
      </c>
      <c r="AS132" s="47">
        <v>-1</v>
      </c>
      <c r="AT132" s="229">
        <v>0</v>
      </c>
      <c r="AU132" s="4">
        <v>124</v>
      </c>
      <c r="AW132" s="789" t="s">
        <v>41</v>
      </c>
      <c r="AX132" s="13" t="s">
        <v>939</v>
      </c>
      <c r="AY132" s="249">
        <v>174</v>
      </c>
      <c r="AZ132" s="4">
        <v>141</v>
      </c>
      <c r="BA132" s="953">
        <v>123</v>
      </c>
      <c r="BB132" s="954">
        <v>112</v>
      </c>
      <c r="BC132" s="955">
        <v>157</v>
      </c>
      <c r="BD132" s="956">
        <v>2</v>
      </c>
      <c r="BE132" s="957">
        <v>124</v>
      </c>
      <c r="BF132" s="183">
        <v>167.5</v>
      </c>
      <c r="BG132" s="586">
        <v>173</v>
      </c>
    </row>
    <row r="133" spans="1:59" x14ac:dyDescent="0.25">
      <c r="A133" s="7" t="s">
        <v>597</v>
      </c>
      <c r="B133" s="11" t="s">
        <v>797</v>
      </c>
      <c r="C133" s="229">
        <v>9.7777777777777786</v>
      </c>
      <c r="D133" s="4">
        <v>164</v>
      </c>
      <c r="F133" s="7" t="s">
        <v>597</v>
      </c>
      <c r="G133" s="11" t="s">
        <v>797</v>
      </c>
      <c r="H133" s="1064">
        <v>-2.7777777777777786</v>
      </c>
      <c r="I133" s="4">
        <v>176</v>
      </c>
      <c r="K133" s="7" t="s">
        <v>597</v>
      </c>
      <c r="L133" s="11" t="s">
        <v>797</v>
      </c>
      <c r="M133" s="47"/>
      <c r="N133" s="229">
        <v>9.7777777777777786</v>
      </c>
      <c r="O133" s="136">
        <v>7</v>
      </c>
      <c r="P133" s="1064">
        <v>-2.7777777777777786</v>
      </c>
      <c r="Q133" s="1061">
        <v>4</v>
      </c>
      <c r="R133" s="1062">
        <v>-11.111111111111114</v>
      </c>
      <c r="S133" s="47">
        <v>177</v>
      </c>
      <c r="U133" s="7" t="s">
        <v>597</v>
      </c>
      <c r="V133" s="11" t="s">
        <v>797</v>
      </c>
      <c r="W133" s="47">
        <v>4</v>
      </c>
      <c r="X133" s="47">
        <v>14</v>
      </c>
      <c r="Y133" s="229">
        <v>0.2857142857142857</v>
      </c>
      <c r="Z133" s="47">
        <v>3</v>
      </c>
      <c r="AA133" s="47">
        <v>7</v>
      </c>
      <c r="AB133" s="1052">
        <v>0.3</v>
      </c>
      <c r="AC133" s="44">
        <v>95</v>
      </c>
      <c r="AE133" s="7" t="s">
        <v>597</v>
      </c>
      <c r="AF133" s="11" t="s">
        <v>797</v>
      </c>
      <c r="AG133" s="1062">
        <v>-11.111111111111114</v>
      </c>
      <c r="AH133" s="47">
        <v>4</v>
      </c>
      <c r="AI133" s="47">
        <v>14</v>
      </c>
      <c r="AJ133" s="229">
        <v>0.2857142857142857</v>
      </c>
      <c r="AK133" s="4">
        <v>135</v>
      </c>
      <c r="AM133" s="7" t="s">
        <v>597</v>
      </c>
      <c r="AN133" s="11" t="s">
        <v>797</v>
      </c>
      <c r="AO133" s="1062">
        <v>-11.111111111111114</v>
      </c>
      <c r="AP133" s="47">
        <v>18</v>
      </c>
      <c r="AQ133" s="47">
        <v>5</v>
      </c>
      <c r="AR133" s="47">
        <v>-13</v>
      </c>
      <c r="AS133" s="47">
        <v>-8</v>
      </c>
      <c r="AT133" s="229">
        <v>0.38461538461538464</v>
      </c>
      <c r="AU133" s="4">
        <v>105</v>
      </c>
      <c r="AW133" s="7" t="s">
        <v>597</v>
      </c>
      <c r="AX133" s="11" t="s">
        <v>797</v>
      </c>
      <c r="AY133" s="249">
        <v>164</v>
      </c>
      <c r="AZ133" s="4">
        <v>176</v>
      </c>
      <c r="BA133" s="953">
        <v>177</v>
      </c>
      <c r="BB133" s="954">
        <v>95</v>
      </c>
      <c r="BC133" s="955">
        <v>135</v>
      </c>
      <c r="BD133" s="956">
        <v>18</v>
      </c>
      <c r="BE133" s="957">
        <v>105</v>
      </c>
      <c r="BF133" s="183">
        <v>170.83333333333334</v>
      </c>
      <c r="BG133" s="586">
        <v>174</v>
      </c>
    </row>
    <row r="134" spans="1:59" x14ac:dyDescent="0.25">
      <c r="A134" s="17" t="s">
        <v>390</v>
      </c>
      <c r="B134" s="11" t="s">
        <v>798</v>
      </c>
      <c r="C134" s="659">
        <v>7.5714285714285712</v>
      </c>
      <c r="D134" s="4">
        <v>101</v>
      </c>
      <c r="F134" s="17" t="s">
        <v>390</v>
      </c>
      <c r="G134" s="11" t="s">
        <v>798</v>
      </c>
      <c r="H134" s="670">
        <v>-0.57142857142857117</v>
      </c>
      <c r="I134" s="4">
        <v>153</v>
      </c>
      <c r="K134" s="17" t="s">
        <v>390</v>
      </c>
      <c r="L134" s="11" t="s">
        <v>798</v>
      </c>
      <c r="M134" s="47"/>
      <c r="N134" s="659">
        <v>7.5714285714285712</v>
      </c>
      <c r="O134" s="1060">
        <v>7</v>
      </c>
      <c r="P134" s="670">
        <v>-0.57142857142857117</v>
      </c>
      <c r="Q134" s="1061">
        <v>4</v>
      </c>
      <c r="R134" s="1062">
        <v>-2.2857142857142847</v>
      </c>
      <c r="S134" s="47">
        <v>148</v>
      </c>
      <c r="U134" s="17" t="s">
        <v>390</v>
      </c>
      <c r="V134" s="11" t="s">
        <v>798</v>
      </c>
      <c r="W134" s="47">
        <v>3</v>
      </c>
      <c r="X134" s="47">
        <v>4</v>
      </c>
      <c r="Y134" s="229">
        <v>0.75</v>
      </c>
      <c r="Z134" s="47">
        <v>2</v>
      </c>
      <c r="AA134" s="47">
        <v>2</v>
      </c>
      <c r="AB134" s="1052">
        <v>0.5</v>
      </c>
      <c r="AC134" s="44">
        <v>47</v>
      </c>
      <c r="AE134" s="17" t="s">
        <v>390</v>
      </c>
      <c r="AF134" s="11" t="s">
        <v>798</v>
      </c>
      <c r="AG134" s="1062">
        <v>-2.2857142857142847</v>
      </c>
      <c r="AH134" s="47">
        <v>3</v>
      </c>
      <c r="AI134" s="47">
        <v>4</v>
      </c>
      <c r="AJ134" s="229">
        <v>0.75</v>
      </c>
      <c r="AK134" s="4">
        <v>97</v>
      </c>
      <c r="AM134" s="17" t="s">
        <v>390</v>
      </c>
      <c r="AN134" s="11" t="s">
        <v>798</v>
      </c>
      <c r="AO134" s="1062">
        <v>-2.2857142857142847</v>
      </c>
      <c r="AP134" s="47">
        <v>5</v>
      </c>
      <c r="AQ134" s="47">
        <v>2</v>
      </c>
      <c r="AR134" s="47">
        <v>-2</v>
      </c>
      <c r="AS134" s="47">
        <v>0</v>
      </c>
      <c r="AT134" s="229">
        <v>1</v>
      </c>
      <c r="AU134" s="4">
        <v>57</v>
      </c>
      <c r="AW134" s="17" t="s">
        <v>390</v>
      </c>
      <c r="AX134" s="11" t="s">
        <v>798</v>
      </c>
      <c r="AY134" s="249">
        <v>101</v>
      </c>
      <c r="AZ134" s="4">
        <v>153</v>
      </c>
      <c r="BA134" s="953">
        <v>148</v>
      </c>
      <c r="BB134" s="954">
        <v>47</v>
      </c>
      <c r="BC134" s="955">
        <v>97</v>
      </c>
      <c r="BD134" s="956">
        <v>5</v>
      </c>
      <c r="BE134" s="957">
        <v>57</v>
      </c>
      <c r="BF134" s="183">
        <v>119.16666666666667</v>
      </c>
      <c r="BG134" s="586">
        <v>126</v>
      </c>
    </row>
    <row r="135" spans="1:59" x14ac:dyDescent="0.25">
      <c r="A135" s="20" t="s">
        <v>390</v>
      </c>
      <c r="B135" s="11" t="s">
        <v>799</v>
      </c>
      <c r="C135" s="136">
        <v>8.125</v>
      </c>
      <c r="D135" s="4">
        <v>127</v>
      </c>
      <c r="F135" s="20" t="s">
        <v>390</v>
      </c>
      <c r="G135" s="11" t="s">
        <v>799</v>
      </c>
      <c r="H135" s="1064">
        <v>0</v>
      </c>
      <c r="I135" s="4">
        <v>82</v>
      </c>
      <c r="K135" s="20" t="s">
        <v>390</v>
      </c>
      <c r="L135" s="11" t="s">
        <v>799</v>
      </c>
      <c r="M135" s="47"/>
      <c r="N135" s="136">
        <v>8.125</v>
      </c>
      <c r="O135" s="136">
        <v>8.125</v>
      </c>
      <c r="P135" s="1064">
        <v>0</v>
      </c>
      <c r="Q135" s="1061">
        <v>3</v>
      </c>
      <c r="R135" s="1062">
        <v>0</v>
      </c>
      <c r="S135" s="47">
        <v>81</v>
      </c>
      <c r="U135" s="20" t="s">
        <v>390</v>
      </c>
      <c r="V135" s="11" t="s">
        <v>799</v>
      </c>
      <c r="W135" s="47">
        <v>1</v>
      </c>
      <c r="X135" s="47">
        <v>7</v>
      </c>
      <c r="Y135" s="229">
        <v>0.14285714285714285</v>
      </c>
      <c r="Z135" s="47"/>
      <c r="AA135" s="47">
        <v>1</v>
      </c>
      <c r="AB135" s="1052">
        <v>0</v>
      </c>
      <c r="AC135" s="44">
        <v>112</v>
      </c>
      <c r="AE135" s="20" t="s">
        <v>390</v>
      </c>
      <c r="AF135" s="11" t="s">
        <v>799</v>
      </c>
      <c r="AG135" s="1062">
        <v>0</v>
      </c>
      <c r="AH135" s="47">
        <v>1</v>
      </c>
      <c r="AI135" s="47">
        <v>7</v>
      </c>
      <c r="AJ135" s="229">
        <v>0.14285714285714285</v>
      </c>
      <c r="AK135" s="4">
        <v>150</v>
      </c>
      <c r="AM135" s="20" t="s">
        <v>390</v>
      </c>
      <c r="AN135" s="11" t="s">
        <v>799</v>
      </c>
      <c r="AO135" s="1062">
        <v>0</v>
      </c>
      <c r="AP135" s="47">
        <v>7</v>
      </c>
      <c r="AQ135" s="47">
        <v>0</v>
      </c>
      <c r="AR135" s="47">
        <v>-1</v>
      </c>
      <c r="AS135" s="47">
        <v>-1</v>
      </c>
      <c r="AT135" s="229">
        <v>0</v>
      </c>
      <c r="AU135" s="4">
        <v>124</v>
      </c>
      <c r="AW135" s="20" t="s">
        <v>390</v>
      </c>
      <c r="AX135" s="11" t="s">
        <v>799</v>
      </c>
      <c r="AY135" s="249">
        <v>127</v>
      </c>
      <c r="AZ135" s="4">
        <v>82</v>
      </c>
      <c r="BA135" s="953">
        <v>81</v>
      </c>
      <c r="BB135" s="954">
        <v>112</v>
      </c>
      <c r="BC135" s="955">
        <v>150</v>
      </c>
      <c r="BD135" s="956">
        <v>7</v>
      </c>
      <c r="BE135" s="957">
        <v>124</v>
      </c>
      <c r="BF135" s="183">
        <v>138.5</v>
      </c>
      <c r="BG135" s="586">
        <v>154</v>
      </c>
    </row>
    <row r="136" spans="1:59" x14ac:dyDescent="0.25">
      <c r="A136" s="20" t="s">
        <v>390</v>
      </c>
      <c r="B136" s="13" t="s">
        <v>20</v>
      </c>
      <c r="C136" s="156">
        <v>8.3333333333333339</v>
      </c>
      <c r="D136" s="4">
        <v>134</v>
      </c>
      <c r="F136" s="20" t="s">
        <v>390</v>
      </c>
      <c r="G136" s="13" t="s">
        <v>20</v>
      </c>
      <c r="H136" s="1064">
        <v>0.55556666666666565</v>
      </c>
      <c r="I136" s="4">
        <v>39</v>
      </c>
      <c r="K136" s="20" t="s">
        <v>390</v>
      </c>
      <c r="L136" s="13" t="s">
        <v>20</v>
      </c>
      <c r="M136" s="47"/>
      <c r="N136" s="156">
        <v>8.3333333333333339</v>
      </c>
      <c r="O136" s="136">
        <v>8.8888999999999996</v>
      </c>
      <c r="P136" s="1064">
        <v>0.55556666666666565</v>
      </c>
      <c r="Q136" s="1061">
        <v>2</v>
      </c>
      <c r="R136" s="1062">
        <v>1.1111333333333313</v>
      </c>
      <c r="S136" s="47">
        <v>56</v>
      </c>
      <c r="U136" s="20" t="s">
        <v>390</v>
      </c>
      <c r="V136" s="13" t="s">
        <v>20</v>
      </c>
      <c r="W136" s="47">
        <v>24</v>
      </c>
      <c r="X136" s="47">
        <v>21</v>
      </c>
      <c r="Y136" s="229">
        <v>1.1428571428571428</v>
      </c>
      <c r="Z136" s="47"/>
      <c r="AA136" s="47">
        <v>6</v>
      </c>
      <c r="AB136" s="1052">
        <v>0</v>
      </c>
      <c r="AC136" s="44">
        <v>112</v>
      </c>
      <c r="AE136" s="20" t="s">
        <v>390</v>
      </c>
      <c r="AF136" s="13" t="s">
        <v>20</v>
      </c>
      <c r="AG136" s="1062">
        <v>1.1111333333333313</v>
      </c>
      <c r="AH136" s="47">
        <v>24</v>
      </c>
      <c r="AI136" s="47">
        <v>21</v>
      </c>
      <c r="AJ136" s="229">
        <v>1.1428571428571428</v>
      </c>
      <c r="AK136" s="4">
        <v>72</v>
      </c>
      <c r="AM136" s="20" t="s">
        <v>390</v>
      </c>
      <c r="AN136" s="13" t="s">
        <v>20</v>
      </c>
      <c r="AO136" s="1062">
        <v>1.1111333333333313</v>
      </c>
      <c r="AP136" s="47">
        <v>21</v>
      </c>
      <c r="AQ136" s="47">
        <v>0</v>
      </c>
      <c r="AR136" s="47">
        <v>-19</v>
      </c>
      <c r="AS136" s="47">
        <v>-19</v>
      </c>
      <c r="AT136" s="229">
        <v>0</v>
      </c>
      <c r="AU136" s="4">
        <v>124</v>
      </c>
      <c r="AW136" s="20" t="s">
        <v>390</v>
      </c>
      <c r="AX136" s="13" t="s">
        <v>20</v>
      </c>
      <c r="AY136" s="249">
        <v>134</v>
      </c>
      <c r="AZ136" s="4">
        <v>39</v>
      </c>
      <c r="BA136" s="953">
        <v>56</v>
      </c>
      <c r="BB136" s="954">
        <v>112</v>
      </c>
      <c r="BC136" s="955">
        <v>72</v>
      </c>
      <c r="BD136" s="956">
        <v>21</v>
      </c>
      <c r="BE136" s="957">
        <v>124</v>
      </c>
      <c r="BF136" s="183">
        <v>110.83333333333333</v>
      </c>
      <c r="BG136" s="586">
        <v>120</v>
      </c>
    </row>
    <row r="137" spans="1:59" x14ac:dyDescent="0.25">
      <c r="A137" s="30" t="s">
        <v>800</v>
      </c>
      <c r="B137" s="13" t="s">
        <v>801</v>
      </c>
      <c r="C137" s="156">
        <v>5.5</v>
      </c>
      <c r="D137" s="4">
        <v>19</v>
      </c>
      <c r="F137" s="30" t="s">
        <v>800</v>
      </c>
      <c r="G137" s="13" t="s">
        <v>801</v>
      </c>
      <c r="H137" s="1064">
        <v>-0.5</v>
      </c>
      <c r="I137" s="4">
        <v>142</v>
      </c>
      <c r="K137" s="30" t="s">
        <v>800</v>
      </c>
      <c r="L137" s="13" t="s">
        <v>801</v>
      </c>
      <c r="M137" s="47"/>
      <c r="N137" s="156">
        <v>5.5</v>
      </c>
      <c r="O137" s="136">
        <v>5</v>
      </c>
      <c r="P137" s="1064">
        <v>-0.5</v>
      </c>
      <c r="Q137" s="1061">
        <v>6</v>
      </c>
      <c r="R137" s="1062">
        <v>-3</v>
      </c>
      <c r="S137" s="47">
        <v>160</v>
      </c>
      <c r="U137" s="30" t="s">
        <v>800</v>
      </c>
      <c r="V137" s="13" t="s">
        <v>801</v>
      </c>
      <c r="W137" s="47">
        <v>13</v>
      </c>
      <c r="X137" s="47">
        <v>1</v>
      </c>
      <c r="Y137" s="229">
        <v>13</v>
      </c>
      <c r="Z137" s="47"/>
      <c r="AA137" s="47">
        <v>1</v>
      </c>
      <c r="AB137" s="1052">
        <v>0</v>
      </c>
      <c r="AC137" s="44">
        <v>112</v>
      </c>
      <c r="AE137" s="30" t="s">
        <v>800</v>
      </c>
      <c r="AF137" s="13" t="s">
        <v>801</v>
      </c>
      <c r="AG137" s="1062">
        <v>-3</v>
      </c>
      <c r="AH137" s="47">
        <v>13</v>
      </c>
      <c r="AI137" s="47">
        <v>1</v>
      </c>
      <c r="AJ137" s="229">
        <v>13</v>
      </c>
      <c r="AK137" s="4">
        <v>2</v>
      </c>
      <c r="AM137" s="30" t="s">
        <v>800</v>
      </c>
      <c r="AN137" s="13" t="s">
        <v>801</v>
      </c>
      <c r="AO137" s="1062">
        <v>-3</v>
      </c>
      <c r="AP137" s="47">
        <v>14</v>
      </c>
      <c r="AQ137" s="47">
        <v>0</v>
      </c>
      <c r="AR137" s="47">
        <v>-1</v>
      </c>
      <c r="AS137" s="47">
        <v>-1</v>
      </c>
      <c r="AT137" s="229">
        <v>0</v>
      </c>
      <c r="AU137" s="4">
        <v>124</v>
      </c>
      <c r="AW137" s="30" t="s">
        <v>800</v>
      </c>
      <c r="AX137" s="13" t="s">
        <v>801</v>
      </c>
      <c r="AY137" s="249">
        <v>19</v>
      </c>
      <c r="AZ137" s="4">
        <v>142</v>
      </c>
      <c r="BA137" s="953">
        <v>160</v>
      </c>
      <c r="BB137" s="954">
        <v>112</v>
      </c>
      <c r="BC137" s="955">
        <v>2</v>
      </c>
      <c r="BD137" s="956">
        <v>14</v>
      </c>
      <c r="BE137" s="957">
        <v>124</v>
      </c>
      <c r="BF137" s="183">
        <v>110.16666666666667</v>
      </c>
      <c r="BG137" s="586">
        <v>118</v>
      </c>
    </row>
    <row r="138" spans="1:59" x14ac:dyDescent="0.25">
      <c r="A138" s="18" t="s">
        <v>802</v>
      </c>
      <c r="B138" s="13" t="s">
        <v>543</v>
      </c>
      <c r="C138" s="156">
        <v>7.875</v>
      </c>
      <c r="D138" s="4">
        <v>112</v>
      </c>
      <c r="F138" s="18" t="s">
        <v>802</v>
      </c>
      <c r="G138" s="13" t="s">
        <v>543</v>
      </c>
      <c r="H138" s="1064">
        <v>0.125</v>
      </c>
      <c r="I138" s="4">
        <v>74</v>
      </c>
      <c r="K138" s="18" t="s">
        <v>802</v>
      </c>
      <c r="L138" s="13" t="s">
        <v>543</v>
      </c>
      <c r="M138" s="47"/>
      <c r="N138" s="156">
        <v>7.875</v>
      </c>
      <c r="O138" s="136">
        <v>8</v>
      </c>
      <c r="P138" s="1064">
        <v>0.125</v>
      </c>
      <c r="Q138" s="1061">
        <v>3</v>
      </c>
      <c r="R138" s="1062">
        <v>0.375</v>
      </c>
      <c r="S138" s="47">
        <v>73</v>
      </c>
      <c r="U138" s="18" t="s">
        <v>802</v>
      </c>
      <c r="V138" s="13" t="s">
        <v>543</v>
      </c>
      <c r="W138" s="47">
        <v>19</v>
      </c>
      <c r="X138" s="47">
        <v>15</v>
      </c>
      <c r="Y138" s="229">
        <v>1.2666666666666666</v>
      </c>
      <c r="Z138" s="47">
        <v>5</v>
      </c>
      <c r="AA138" s="47">
        <v>4</v>
      </c>
      <c r="AB138" s="1052">
        <v>0.55555555555555558</v>
      </c>
      <c r="AC138" s="44">
        <v>38</v>
      </c>
      <c r="AE138" s="18" t="s">
        <v>802</v>
      </c>
      <c r="AF138" s="13" t="s">
        <v>543</v>
      </c>
      <c r="AG138" s="1062">
        <v>0.375</v>
      </c>
      <c r="AH138" s="47">
        <v>19</v>
      </c>
      <c r="AI138" s="47">
        <v>15</v>
      </c>
      <c r="AJ138" s="229">
        <v>1.2666666666666666</v>
      </c>
      <c r="AK138" s="4">
        <v>65</v>
      </c>
      <c r="AM138" s="18" t="s">
        <v>802</v>
      </c>
      <c r="AN138" s="13" t="s">
        <v>543</v>
      </c>
      <c r="AO138" s="1062">
        <v>0.375</v>
      </c>
      <c r="AP138" s="47">
        <v>34</v>
      </c>
      <c r="AQ138" s="47">
        <v>11</v>
      </c>
      <c r="AR138" s="47">
        <v>-8</v>
      </c>
      <c r="AS138" s="47">
        <v>3</v>
      </c>
      <c r="AT138" s="229">
        <v>1.375</v>
      </c>
      <c r="AU138" s="4">
        <v>39</v>
      </c>
      <c r="AW138" s="18" t="s">
        <v>802</v>
      </c>
      <c r="AX138" s="13" t="s">
        <v>543</v>
      </c>
      <c r="AY138" s="249">
        <v>112</v>
      </c>
      <c r="AZ138" s="4">
        <v>74</v>
      </c>
      <c r="BA138" s="953">
        <v>73</v>
      </c>
      <c r="BB138" s="954">
        <v>38</v>
      </c>
      <c r="BC138" s="955">
        <v>65</v>
      </c>
      <c r="BD138" s="956">
        <v>34</v>
      </c>
      <c r="BE138" s="957">
        <v>39</v>
      </c>
      <c r="BF138" s="183">
        <v>79.666666666666671</v>
      </c>
      <c r="BG138" s="586">
        <v>80</v>
      </c>
    </row>
    <row r="139" spans="1:59" x14ac:dyDescent="0.25">
      <c r="A139" s="21" t="s">
        <v>802</v>
      </c>
      <c r="B139" s="13" t="s">
        <v>805</v>
      </c>
      <c r="C139" s="497">
        <v>6.5</v>
      </c>
      <c r="D139" s="4">
        <v>56</v>
      </c>
      <c r="F139" s="21" t="s">
        <v>802</v>
      </c>
      <c r="G139" s="13" t="s">
        <v>805</v>
      </c>
      <c r="H139" s="670">
        <v>0.5</v>
      </c>
      <c r="I139" s="4">
        <v>41</v>
      </c>
      <c r="K139" s="21" t="s">
        <v>802</v>
      </c>
      <c r="L139" s="13" t="s">
        <v>805</v>
      </c>
      <c r="M139" s="47"/>
      <c r="N139" s="497">
        <v>6.5</v>
      </c>
      <c r="O139" s="1060">
        <v>7</v>
      </c>
      <c r="P139" s="670">
        <v>0.5</v>
      </c>
      <c r="Q139" s="1061">
        <v>4</v>
      </c>
      <c r="R139" s="1062">
        <v>2</v>
      </c>
      <c r="S139" s="47">
        <v>38</v>
      </c>
      <c r="U139" s="21" t="s">
        <v>802</v>
      </c>
      <c r="V139" s="13" t="s">
        <v>805</v>
      </c>
      <c r="W139" s="47">
        <v>2</v>
      </c>
      <c r="X139" s="47">
        <v>2</v>
      </c>
      <c r="Y139" s="229">
        <v>1</v>
      </c>
      <c r="Z139" s="47">
        <v>1</v>
      </c>
      <c r="AA139" s="47"/>
      <c r="AB139" s="1052">
        <v>1</v>
      </c>
      <c r="AC139" s="44">
        <v>1</v>
      </c>
      <c r="AE139" s="21" t="s">
        <v>802</v>
      </c>
      <c r="AF139" s="13" t="s">
        <v>805</v>
      </c>
      <c r="AG139" s="1062">
        <v>2</v>
      </c>
      <c r="AH139" s="47">
        <v>2</v>
      </c>
      <c r="AI139" s="47">
        <v>2</v>
      </c>
      <c r="AJ139" s="229">
        <v>1</v>
      </c>
      <c r="AK139" s="4">
        <v>76</v>
      </c>
      <c r="AM139" s="21" t="s">
        <v>802</v>
      </c>
      <c r="AN139" s="13" t="s">
        <v>805</v>
      </c>
      <c r="AO139" s="1062">
        <v>2</v>
      </c>
      <c r="AP139" s="47">
        <v>4</v>
      </c>
      <c r="AQ139" s="47">
        <v>4</v>
      </c>
      <c r="AR139" s="47">
        <v>-2</v>
      </c>
      <c r="AS139" s="47">
        <v>2</v>
      </c>
      <c r="AT139" s="229">
        <v>2</v>
      </c>
      <c r="AU139" s="4">
        <v>23</v>
      </c>
      <c r="AW139" s="21" t="s">
        <v>802</v>
      </c>
      <c r="AX139" s="13" t="s">
        <v>805</v>
      </c>
      <c r="AY139" s="249">
        <v>56</v>
      </c>
      <c r="AZ139" s="4">
        <v>41</v>
      </c>
      <c r="BA139" s="953">
        <v>38</v>
      </c>
      <c r="BB139" s="954">
        <v>1</v>
      </c>
      <c r="BC139" s="955">
        <v>76</v>
      </c>
      <c r="BD139" s="956">
        <v>4</v>
      </c>
      <c r="BE139" s="957">
        <v>23</v>
      </c>
      <c r="BF139" s="183">
        <v>45.166666666666664</v>
      </c>
      <c r="BG139" s="586">
        <v>39</v>
      </c>
    </row>
    <row r="140" spans="1:59" x14ac:dyDescent="0.25">
      <c r="A140" s="14" t="s">
        <v>802</v>
      </c>
      <c r="B140" s="13" t="s">
        <v>803</v>
      </c>
      <c r="C140" s="156">
        <v>10.222222222222221</v>
      </c>
      <c r="D140" s="4">
        <v>172</v>
      </c>
      <c r="F140" s="14" t="s">
        <v>802</v>
      </c>
      <c r="G140" s="13" t="s">
        <v>803</v>
      </c>
      <c r="H140" s="1064">
        <v>0</v>
      </c>
      <c r="I140" s="4">
        <v>82</v>
      </c>
      <c r="K140" s="14" t="s">
        <v>802</v>
      </c>
      <c r="L140" s="13" t="s">
        <v>803</v>
      </c>
      <c r="M140" s="47"/>
      <c r="N140" s="156">
        <v>10.222222222222221</v>
      </c>
      <c r="O140" s="136">
        <v>10.222222222222221</v>
      </c>
      <c r="P140" s="1064">
        <v>0</v>
      </c>
      <c r="Q140" s="1061">
        <v>1</v>
      </c>
      <c r="R140" s="1062">
        <v>0</v>
      </c>
      <c r="S140" s="47">
        <v>81</v>
      </c>
      <c r="U140" s="14" t="s">
        <v>802</v>
      </c>
      <c r="V140" s="13" t="s">
        <v>803</v>
      </c>
      <c r="W140" s="47"/>
      <c r="X140" s="47">
        <v>23</v>
      </c>
      <c r="Y140" s="229">
        <v>0</v>
      </c>
      <c r="Z140" s="47"/>
      <c r="AA140" s="47">
        <v>2</v>
      </c>
      <c r="AB140" s="1052">
        <v>0</v>
      </c>
      <c r="AC140" s="44">
        <v>112</v>
      </c>
      <c r="AE140" s="14" t="s">
        <v>802</v>
      </c>
      <c r="AF140" s="13" t="s">
        <v>803</v>
      </c>
      <c r="AG140" s="1062">
        <v>0</v>
      </c>
      <c r="AH140" s="47"/>
      <c r="AI140" s="47">
        <v>23</v>
      </c>
      <c r="AJ140" s="229">
        <v>0</v>
      </c>
      <c r="AK140" s="4">
        <v>157</v>
      </c>
      <c r="AM140" s="14" t="s">
        <v>802</v>
      </c>
      <c r="AN140" s="13" t="s">
        <v>803</v>
      </c>
      <c r="AO140" s="1062">
        <v>0</v>
      </c>
      <c r="AP140" s="47">
        <v>23</v>
      </c>
      <c r="AQ140" s="47">
        <v>0</v>
      </c>
      <c r="AR140" s="47">
        <v>-2</v>
      </c>
      <c r="AS140" s="47">
        <v>-2</v>
      </c>
      <c r="AT140" s="229">
        <v>0</v>
      </c>
      <c r="AU140" s="4">
        <v>124</v>
      </c>
      <c r="AW140" s="14" t="s">
        <v>802</v>
      </c>
      <c r="AX140" s="13" t="s">
        <v>803</v>
      </c>
      <c r="AY140" s="249">
        <v>172</v>
      </c>
      <c r="AZ140" s="4">
        <v>82</v>
      </c>
      <c r="BA140" s="953">
        <v>81</v>
      </c>
      <c r="BB140" s="954">
        <v>112</v>
      </c>
      <c r="BC140" s="955">
        <v>157</v>
      </c>
      <c r="BD140" s="956">
        <v>23</v>
      </c>
      <c r="BE140" s="957">
        <v>124</v>
      </c>
      <c r="BF140" s="183">
        <v>148.16666666666666</v>
      </c>
      <c r="BG140" s="586">
        <v>162</v>
      </c>
    </row>
    <row r="141" spans="1:59" x14ac:dyDescent="0.25">
      <c r="A141" s="20" t="s">
        <v>808</v>
      </c>
      <c r="B141" s="11" t="s">
        <v>632</v>
      </c>
      <c r="C141" s="156">
        <v>8</v>
      </c>
      <c r="D141" s="4">
        <v>118</v>
      </c>
      <c r="F141" s="20" t="s">
        <v>808</v>
      </c>
      <c r="G141" s="11" t="s">
        <v>632</v>
      </c>
      <c r="H141" s="1064">
        <v>-0.5</v>
      </c>
      <c r="I141" s="4">
        <v>143</v>
      </c>
      <c r="K141" s="20" t="s">
        <v>808</v>
      </c>
      <c r="L141" s="11" t="s">
        <v>632</v>
      </c>
      <c r="M141" s="47"/>
      <c r="N141" s="156">
        <v>8</v>
      </c>
      <c r="O141" s="136">
        <v>7.5</v>
      </c>
      <c r="P141" s="1064">
        <v>-0.5</v>
      </c>
      <c r="Q141" s="1061">
        <v>4</v>
      </c>
      <c r="R141" s="1062">
        <v>-2</v>
      </c>
      <c r="S141" s="47">
        <v>144</v>
      </c>
      <c r="U141" s="20" t="s">
        <v>808</v>
      </c>
      <c r="V141" s="11" t="s">
        <v>632</v>
      </c>
      <c r="W141" s="47">
        <v>1</v>
      </c>
      <c r="X141" s="47">
        <v>12</v>
      </c>
      <c r="Y141" s="229">
        <v>8.3333333333333329E-2</v>
      </c>
      <c r="Z141" s="47"/>
      <c r="AA141" s="47">
        <v>2</v>
      </c>
      <c r="AB141" s="1052">
        <v>0</v>
      </c>
      <c r="AC141" s="44">
        <v>112</v>
      </c>
      <c r="AE141" s="20" t="s">
        <v>808</v>
      </c>
      <c r="AF141" s="11" t="s">
        <v>632</v>
      </c>
      <c r="AG141" s="1062">
        <v>-2</v>
      </c>
      <c r="AH141" s="47">
        <v>1</v>
      </c>
      <c r="AI141" s="47">
        <v>12</v>
      </c>
      <c r="AJ141" s="229">
        <v>8.3333333333333329E-2</v>
      </c>
      <c r="AK141" s="4">
        <v>154</v>
      </c>
      <c r="AM141" s="20" t="s">
        <v>808</v>
      </c>
      <c r="AN141" s="11" t="s">
        <v>632</v>
      </c>
      <c r="AO141" s="1062">
        <v>-2</v>
      </c>
      <c r="AP141" s="47">
        <v>13</v>
      </c>
      <c r="AQ141" s="47">
        <v>0</v>
      </c>
      <c r="AR141" s="47">
        <v>-17</v>
      </c>
      <c r="AS141" s="47">
        <v>-17</v>
      </c>
      <c r="AT141" s="229">
        <v>0</v>
      </c>
      <c r="AU141" s="4">
        <v>124</v>
      </c>
      <c r="AW141" s="20" t="s">
        <v>808</v>
      </c>
      <c r="AX141" s="11" t="s">
        <v>632</v>
      </c>
      <c r="AY141" s="249">
        <v>118</v>
      </c>
      <c r="AZ141" s="4">
        <v>143</v>
      </c>
      <c r="BA141" s="953">
        <v>144</v>
      </c>
      <c r="BB141" s="954">
        <v>112</v>
      </c>
      <c r="BC141" s="955">
        <v>154</v>
      </c>
      <c r="BD141" s="956">
        <v>13</v>
      </c>
      <c r="BE141" s="957">
        <v>124</v>
      </c>
      <c r="BF141" s="183">
        <v>159.83333333333334</v>
      </c>
      <c r="BG141" s="586">
        <v>166</v>
      </c>
    </row>
    <row r="142" spans="1:59" x14ac:dyDescent="0.25">
      <c r="A142" s="10" t="s">
        <v>808</v>
      </c>
      <c r="B142" s="11" t="s">
        <v>814</v>
      </c>
      <c r="C142" s="156">
        <v>7.75</v>
      </c>
      <c r="D142" s="4">
        <v>109</v>
      </c>
      <c r="F142" s="10" t="s">
        <v>808</v>
      </c>
      <c r="G142" s="11" t="s">
        <v>814</v>
      </c>
      <c r="H142" s="1064">
        <v>-8.3400000000000141E-2</v>
      </c>
      <c r="I142" s="4">
        <v>114</v>
      </c>
      <c r="K142" s="10" t="s">
        <v>808</v>
      </c>
      <c r="L142" s="11" t="s">
        <v>814</v>
      </c>
      <c r="M142" s="47"/>
      <c r="N142" s="156">
        <v>7.75</v>
      </c>
      <c r="O142" s="136">
        <v>7.6665999999999999</v>
      </c>
      <c r="P142" s="1064">
        <v>-8.3400000000000141E-2</v>
      </c>
      <c r="Q142" s="1061">
        <v>3</v>
      </c>
      <c r="R142" s="1062">
        <v>-0.25020000000000042</v>
      </c>
      <c r="S142" s="47">
        <v>115</v>
      </c>
      <c r="U142" s="10" t="s">
        <v>808</v>
      </c>
      <c r="V142" s="11" t="s">
        <v>814</v>
      </c>
      <c r="W142" s="47">
        <v>6</v>
      </c>
      <c r="X142" s="47">
        <v>28</v>
      </c>
      <c r="Y142" s="229">
        <v>0.21428571428571427</v>
      </c>
      <c r="Z142" s="47">
        <v>6</v>
      </c>
      <c r="AA142" s="47">
        <v>11</v>
      </c>
      <c r="AB142" s="1052">
        <v>0.35294117647058826</v>
      </c>
      <c r="AC142" s="44">
        <f>+AC141+1</f>
        <v>113</v>
      </c>
      <c r="AE142" s="10" t="s">
        <v>808</v>
      </c>
      <c r="AF142" s="11" t="s">
        <v>814</v>
      </c>
      <c r="AG142" s="1062">
        <v>-0.25020000000000042</v>
      </c>
      <c r="AH142" s="47">
        <v>6</v>
      </c>
      <c r="AI142" s="47">
        <v>28</v>
      </c>
      <c r="AJ142" s="229">
        <v>0.21428571428571427</v>
      </c>
      <c r="AK142" s="4">
        <v>143</v>
      </c>
      <c r="AM142" s="10" t="s">
        <v>808</v>
      </c>
      <c r="AN142" s="11" t="s">
        <v>814</v>
      </c>
      <c r="AO142" s="1062">
        <v>-0.25020000000000042</v>
      </c>
      <c r="AP142" s="47">
        <v>34</v>
      </c>
      <c r="AQ142" s="47">
        <v>6</v>
      </c>
      <c r="AR142" s="47">
        <v>-13</v>
      </c>
      <c r="AS142" s="47">
        <v>-7</v>
      </c>
      <c r="AT142" s="229">
        <v>0.46153846153846156</v>
      </c>
      <c r="AU142" s="4">
        <v>99</v>
      </c>
      <c r="AW142" s="10" t="s">
        <v>808</v>
      </c>
      <c r="AX142" s="11" t="s">
        <v>814</v>
      </c>
      <c r="AY142" s="249">
        <v>109</v>
      </c>
      <c r="AZ142" s="4">
        <v>114</v>
      </c>
      <c r="BA142" s="953">
        <v>115</v>
      </c>
      <c r="BB142" s="954">
        <v>84</v>
      </c>
      <c r="BC142" s="955">
        <v>143</v>
      </c>
      <c r="BD142" s="956">
        <v>34</v>
      </c>
      <c r="BE142" s="957">
        <v>99</v>
      </c>
      <c r="BF142" s="183">
        <v>135.5</v>
      </c>
      <c r="BG142" s="586">
        <v>147</v>
      </c>
    </row>
    <row r="143" spans="1:59" x14ac:dyDescent="0.25">
      <c r="A143" s="20" t="s">
        <v>808</v>
      </c>
      <c r="B143" s="11" t="s">
        <v>813</v>
      </c>
      <c r="C143" s="497">
        <v>9</v>
      </c>
      <c r="D143" s="4">
        <v>145</v>
      </c>
      <c r="F143" s="20" t="s">
        <v>808</v>
      </c>
      <c r="G143" s="11" t="s">
        <v>813</v>
      </c>
      <c r="H143" s="670">
        <v>-1</v>
      </c>
      <c r="I143" s="4">
        <v>167</v>
      </c>
      <c r="K143" s="20" t="s">
        <v>808</v>
      </c>
      <c r="L143" s="11" t="s">
        <v>813</v>
      </c>
      <c r="M143" s="47"/>
      <c r="N143" s="497">
        <v>9</v>
      </c>
      <c r="O143" s="1060">
        <v>8</v>
      </c>
      <c r="P143" s="670">
        <v>-1</v>
      </c>
      <c r="Q143" s="1061">
        <v>3</v>
      </c>
      <c r="R143" s="1062">
        <v>-3</v>
      </c>
      <c r="S143" s="47">
        <v>160</v>
      </c>
      <c r="U143" s="20" t="s">
        <v>808</v>
      </c>
      <c r="V143" s="11" t="s">
        <v>813</v>
      </c>
      <c r="W143" s="47"/>
      <c r="X143" s="47">
        <v>4</v>
      </c>
      <c r="Y143" s="229">
        <v>0</v>
      </c>
      <c r="Z143" s="47"/>
      <c r="AA143" s="47">
        <v>4</v>
      </c>
      <c r="AB143" s="1052">
        <v>0</v>
      </c>
      <c r="AC143" s="44">
        <v>112</v>
      </c>
      <c r="AE143" s="20" t="s">
        <v>808</v>
      </c>
      <c r="AF143" s="11" t="s">
        <v>813</v>
      </c>
      <c r="AG143" s="1062">
        <v>-3</v>
      </c>
      <c r="AH143" s="47"/>
      <c r="AI143" s="47">
        <v>4</v>
      </c>
      <c r="AJ143" s="229">
        <v>0</v>
      </c>
      <c r="AK143" s="4">
        <v>157</v>
      </c>
      <c r="AM143" s="20" t="s">
        <v>808</v>
      </c>
      <c r="AN143" s="11" t="s">
        <v>813</v>
      </c>
      <c r="AO143" s="1062">
        <v>-3</v>
      </c>
      <c r="AP143" s="47">
        <v>4</v>
      </c>
      <c r="AQ143" s="47">
        <v>0</v>
      </c>
      <c r="AR143" s="47">
        <v>-4</v>
      </c>
      <c r="AS143" s="47">
        <v>-4</v>
      </c>
      <c r="AT143" s="229">
        <v>0</v>
      </c>
      <c r="AU143" s="4">
        <v>124</v>
      </c>
      <c r="AW143" s="20" t="s">
        <v>808</v>
      </c>
      <c r="AX143" s="11" t="s">
        <v>813</v>
      </c>
      <c r="AY143" s="249">
        <v>145</v>
      </c>
      <c r="AZ143" s="4">
        <v>167</v>
      </c>
      <c r="BA143" s="953">
        <v>160</v>
      </c>
      <c r="BB143" s="954">
        <v>112</v>
      </c>
      <c r="BC143" s="955">
        <v>157</v>
      </c>
      <c r="BD143" s="956">
        <v>4</v>
      </c>
      <c r="BE143" s="957">
        <v>124</v>
      </c>
      <c r="BF143" s="183">
        <v>173.5</v>
      </c>
      <c r="BG143" s="586">
        <v>176</v>
      </c>
    </row>
    <row r="144" spans="1:59" x14ac:dyDescent="0.25">
      <c r="A144" s="7" t="s">
        <v>808</v>
      </c>
      <c r="B144" s="11" t="s">
        <v>810</v>
      </c>
      <c r="C144" s="156">
        <v>6.1</v>
      </c>
      <c r="D144" s="4">
        <v>43</v>
      </c>
      <c r="F144" s="7" t="s">
        <v>808</v>
      </c>
      <c r="G144" s="11" t="s">
        <v>810</v>
      </c>
      <c r="H144" s="1064">
        <v>1.1100000000000776E-2</v>
      </c>
      <c r="I144" s="4">
        <v>81</v>
      </c>
      <c r="K144" s="7" t="s">
        <v>808</v>
      </c>
      <c r="L144" s="11" t="s">
        <v>810</v>
      </c>
      <c r="M144" s="47"/>
      <c r="N144" s="156">
        <v>6.1</v>
      </c>
      <c r="O144" s="136">
        <v>6.1111000000000004</v>
      </c>
      <c r="P144" s="1064">
        <v>1.1100000000000776E-2</v>
      </c>
      <c r="Q144" s="1061">
        <v>5</v>
      </c>
      <c r="R144" s="1062">
        <v>5.550000000000388E-2</v>
      </c>
      <c r="S144" s="47">
        <v>80</v>
      </c>
      <c r="U144" s="7" t="s">
        <v>808</v>
      </c>
      <c r="V144" s="11" t="s">
        <v>810</v>
      </c>
      <c r="W144" s="47">
        <v>28</v>
      </c>
      <c r="X144" s="47">
        <v>19</v>
      </c>
      <c r="Y144" s="229">
        <v>1.4736842105263157</v>
      </c>
      <c r="Z144" s="47">
        <v>15</v>
      </c>
      <c r="AA144" s="47">
        <v>15</v>
      </c>
      <c r="AB144" s="1052">
        <v>0.5</v>
      </c>
      <c r="AC144" s="44">
        <v>47</v>
      </c>
      <c r="AE144" s="7" t="s">
        <v>808</v>
      </c>
      <c r="AF144" s="11" t="s">
        <v>810</v>
      </c>
      <c r="AG144" s="1062">
        <v>5.550000000000388E-2</v>
      </c>
      <c r="AH144" s="47">
        <v>28</v>
      </c>
      <c r="AI144" s="47">
        <v>19</v>
      </c>
      <c r="AJ144" s="229">
        <v>1.4736842105263157</v>
      </c>
      <c r="AK144" s="4">
        <v>50</v>
      </c>
      <c r="AM144" s="7" t="s">
        <v>808</v>
      </c>
      <c r="AN144" s="11" t="s">
        <v>810</v>
      </c>
      <c r="AO144" s="1062">
        <v>5.550000000000388E-2</v>
      </c>
      <c r="AP144" s="47">
        <v>47</v>
      </c>
      <c r="AQ144" s="47">
        <v>19</v>
      </c>
      <c r="AR144" s="47">
        <v>-21</v>
      </c>
      <c r="AS144" s="47">
        <v>-2</v>
      </c>
      <c r="AT144" s="229">
        <v>0.90476190476190477</v>
      </c>
      <c r="AU144" s="4">
        <v>76</v>
      </c>
      <c r="AW144" s="7" t="s">
        <v>808</v>
      </c>
      <c r="AX144" s="11" t="s">
        <v>810</v>
      </c>
      <c r="AY144" s="249">
        <v>43</v>
      </c>
      <c r="AZ144" s="4">
        <v>81</v>
      </c>
      <c r="BA144" s="953">
        <v>80</v>
      </c>
      <c r="BB144" s="954">
        <v>47</v>
      </c>
      <c r="BC144" s="955">
        <v>50</v>
      </c>
      <c r="BD144" s="956">
        <v>47</v>
      </c>
      <c r="BE144" s="957">
        <v>76</v>
      </c>
      <c r="BF144" s="183">
        <v>75</v>
      </c>
      <c r="BG144" s="586">
        <v>75</v>
      </c>
    </row>
    <row r="145" spans="1:59" x14ac:dyDescent="0.25">
      <c r="A145" s="14" t="s">
        <v>808</v>
      </c>
      <c r="B145" s="13" t="s">
        <v>681</v>
      </c>
      <c r="C145" s="497">
        <v>7.875</v>
      </c>
      <c r="D145" s="4">
        <v>112</v>
      </c>
      <c r="F145" s="14" t="s">
        <v>808</v>
      </c>
      <c r="G145" s="13" t="s">
        <v>681</v>
      </c>
      <c r="H145" s="670">
        <v>0.125</v>
      </c>
      <c r="I145" s="4">
        <v>74</v>
      </c>
      <c r="K145" s="14" t="s">
        <v>808</v>
      </c>
      <c r="L145" s="13" t="s">
        <v>681</v>
      </c>
      <c r="M145" s="47"/>
      <c r="N145" s="497">
        <v>7.875</v>
      </c>
      <c r="O145" s="1060">
        <v>8</v>
      </c>
      <c r="P145" s="670">
        <v>0.125</v>
      </c>
      <c r="Q145" s="1061">
        <v>3</v>
      </c>
      <c r="R145" s="1062">
        <v>0.375</v>
      </c>
      <c r="S145" s="47">
        <v>73</v>
      </c>
      <c r="U145" s="14" t="s">
        <v>808</v>
      </c>
      <c r="V145" s="13" t="s">
        <v>681</v>
      </c>
      <c r="W145" s="47">
        <v>1</v>
      </c>
      <c r="X145" s="47">
        <v>7</v>
      </c>
      <c r="Y145" s="229">
        <v>0.14285714285714285</v>
      </c>
      <c r="Z145" s="47">
        <v>1</v>
      </c>
      <c r="AA145" s="47"/>
      <c r="AB145" s="1052">
        <v>1</v>
      </c>
      <c r="AC145" s="44">
        <v>1</v>
      </c>
      <c r="AE145" s="14" t="s">
        <v>808</v>
      </c>
      <c r="AF145" s="13" t="s">
        <v>681</v>
      </c>
      <c r="AG145" s="1062">
        <v>0.375</v>
      </c>
      <c r="AH145" s="47">
        <v>1</v>
      </c>
      <c r="AI145" s="47">
        <v>7</v>
      </c>
      <c r="AJ145" s="229">
        <v>0.14285714285714285</v>
      </c>
      <c r="AK145" s="4">
        <v>150</v>
      </c>
      <c r="AM145" s="14" t="s">
        <v>808</v>
      </c>
      <c r="AN145" s="13" t="s">
        <v>681</v>
      </c>
      <c r="AO145" s="1062">
        <v>0.375</v>
      </c>
      <c r="AP145" s="47">
        <v>8</v>
      </c>
      <c r="AQ145" s="47">
        <v>1</v>
      </c>
      <c r="AR145" s="47">
        <v>0</v>
      </c>
      <c r="AS145" s="47">
        <v>1</v>
      </c>
      <c r="AT145" s="229" t="e">
        <v>#DIV/0!</v>
      </c>
      <c r="AU145" s="4">
        <v>1</v>
      </c>
      <c r="AW145" s="14" t="s">
        <v>808</v>
      </c>
      <c r="AX145" s="13" t="s">
        <v>681</v>
      </c>
      <c r="AY145" s="249">
        <v>112</v>
      </c>
      <c r="AZ145" s="4">
        <v>74</v>
      </c>
      <c r="BA145" s="953">
        <v>73</v>
      </c>
      <c r="BB145" s="954">
        <v>1</v>
      </c>
      <c r="BC145" s="955">
        <v>150</v>
      </c>
      <c r="BD145" s="956">
        <v>8</v>
      </c>
      <c r="BE145" s="957">
        <v>1</v>
      </c>
      <c r="BF145" s="183">
        <v>82.333333333333329</v>
      </c>
      <c r="BG145" s="586">
        <v>84</v>
      </c>
    </row>
    <row r="146" spans="1:59" x14ac:dyDescent="0.25">
      <c r="A146" s="30" t="s">
        <v>815</v>
      </c>
      <c r="B146" s="13" t="s">
        <v>816</v>
      </c>
      <c r="C146" s="144">
        <v>9.7222000000000008</v>
      </c>
      <c r="D146" s="4">
        <v>162</v>
      </c>
      <c r="F146" s="30" t="s">
        <v>815</v>
      </c>
      <c r="G146" s="13" t="s">
        <v>816</v>
      </c>
      <c r="H146" s="1064">
        <v>0.27779999999999916</v>
      </c>
      <c r="I146" s="4">
        <v>62</v>
      </c>
      <c r="K146" s="30" t="s">
        <v>815</v>
      </c>
      <c r="L146" s="13" t="s">
        <v>816</v>
      </c>
      <c r="M146" s="47"/>
      <c r="N146" s="144">
        <v>9.7222000000000008</v>
      </c>
      <c r="O146" s="136">
        <v>10</v>
      </c>
      <c r="P146" s="1064">
        <v>0.27779999999999916</v>
      </c>
      <c r="Q146" s="1061">
        <v>1</v>
      </c>
      <c r="R146" s="1062">
        <v>0.27779999999999916</v>
      </c>
      <c r="S146" s="47">
        <v>77</v>
      </c>
      <c r="U146" s="30" t="s">
        <v>815</v>
      </c>
      <c r="V146" s="13" t="s">
        <v>816</v>
      </c>
      <c r="W146" s="47">
        <v>2</v>
      </c>
      <c r="X146" s="47">
        <v>13</v>
      </c>
      <c r="Y146" s="229">
        <v>0.15384615384615385</v>
      </c>
      <c r="Z146" s="47">
        <v>1</v>
      </c>
      <c r="AA146" s="47">
        <v>3</v>
      </c>
      <c r="AB146" s="1052">
        <v>0.25</v>
      </c>
      <c r="AC146" s="44">
        <v>98</v>
      </c>
      <c r="AE146" s="30" t="s">
        <v>815</v>
      </c>
      <c r="AF146" s="13" t="s">
        <v>816</v>
      </c>
      <c r="AG146" s="1062">
        <v>0.27779999999999916</v>
      </c>
      <c r="AH146" s="47">
        <v>2</v>
      </c>
      <c r="AI146" s="47">
        <v>13</v>
      </c>
      <c r="AJ146" s="229">
        <v>0.15384615384615385</v>
      </c>
      <c r="AK146" s="4">
        <v>147</v>
      </c>
      <c r="AM146" s="30" t="s">
        <v>815</v>
      </c>
      <c r="AN146" s="13" t="s">
        <v>816</v>
      </c>
      <c r="AO146" s="1062">
        <v>0.27779999999999916</v>
      </c>
      <c r="AP146" s="47">
        <v>15</v>
      </c>
      <c r="AQ146" s="47">
        <v>4</v>
      </c>
      <c r="AR146" s="47">
        <v>-3</v>
      </c>
      <c r="AS146" s="47">
        <v>1</v>
      </c>
      <c r="AT146" s="229">
        <v>1.3333333333333333</v>
      </c>
      <c r="AU146" s="4">
        <v>40</v>
      </c>
      <c r="AW146" s="30" t="s">
        <v>815</v>
      </c>
      <c r="AX146" s="13" t="s">
        <v>816</v>
      </c>
      <c r="AY146" s="249">
        <v>162</v>
      </c>
      <c r="AZ146" s="4">
        <v>62</v>
      </c>
      <c r="BA146" s="953">
        <v>77</v>
      </c>
      <c r="BB146" s="954">
        <v>98</v>
      </c>
      <c r="BC146" s="955">
        <v>147</v>
      </c>
      <c r="BD146" s="956">
        <v>15</v>
      </c>
      <c r="BE146" s="957">
        <v>40</v>
      </c>
      <c r="BF146" s="183">
        <v>120.33333333333333</v>
      </c>
      <c r="BG146" s="586">
        <v>128</v>
      </c>
    </row>
    <row r="147" spans="1:59" x14ac:dyDescent="0.25">
      <c r="A147" s="16" t="s">
        <v>817</v>
      </c>
      <c r="B147" s="13" t="s">
        <v>818</v>
      </c>
      <c r="C147" s="156">
        <v>7.8928571428571423</v>
      </c>
      <c r="D147" s="4">
        <v>114</v>
      </c>
      <c r="F147" s="16" t="s">
        <v>817</v>
      </c>
      <c r="G147" s="13" t="s">
        <v>818</v>
      </c>
      <c r="H147" s="1064">
        <v>1.3071428571428569</v>
      </c>
      <c r="I147" s="4">
        <v>10</v>
      </c>
      <c r="K147" s="16" t="s">
        <v>817</v>
      </c>
      <c r="L147" s="13" t="s">
        <v>818</v>
      </c>
      <c r="M147" s="47"/>
      <c r="N147" s="156">
        <v>7.8928571428571423</v>
      </c>
      <c r="O147" s="136">
        <v>9.1999999999999993</v>
      </c>
      <c r="P147" s="1064">
        <v>1.3071428571428569</v>
      </c>
      <c r="Q147" s="1061">
        <v>2</v>
      </c>
      <c r="R147" s="1062">
        <v>2.6142857142857139</v>
      </c>
      <c r="S147" s="47">
        <v>30</v>
      </c>
      <c r="U147" s="16" t="s">
        <v>817</v>
      </c>
      <c r="V147" s="13" t="s">
        <v>818</v>
      </c>
      <c r="W147" s="47">
        <v>9</v>
      </c>
      <c r="X147" s="47">
        <v>15</v>
      </c>
      <c r="Y147" s="229">
        <v>0.6</v>
      </c>
      <c r="Z147" s="47">
        <v>2</v>
      </c>
      <c r="AA147" s="47">
        <v>4</v>
      </c>
      <c r="AB147" s="1052">
        <v>0.33333333333333331</v>
      </c>
      <c r="AC147" s="44">
        <v>85</v>
      </c>
      <c r="AE147" s="16" t="s">
        <v>817</v>
      </c>
      <c r="AF147" s="13" t="s">
        <v>818</v>
      </c>
      <c r="AG147" s="1062">
        <v>2.6142857142857139</v>
      </c>
      <c r="AH147" s="47">
        <v>9</v>
      </c>
      <c r="AI147" s="47">
        <v>15</v>
      </c>
      <c r="AJ147" s="229">
        <v>0.6</v>
      </c>
      <c r="AK147" s="4">
        <v>109</v>
      </c>
      <c r="AM147" s="16" t="s">
        <v>817</v>
      </c>
      <c r="AN147" s="13" t="s">
        <v>818</v>
      </c>
      <c r="AO147" s="1062">
        <v>2.6142857142857139</v>
      </c>
      <c r="AP147" s="47">
        <v>24</v>
      </c>
      <c r="AQ147" s="47">
        <v>11</v>
      </c>
      <c r="AR147" s="47">
        <v>-4</v>
      </c>
      <c r="AS147" s="47">
        <v>7</v>
      </c>
      <c r="AT147" s="229">
        <v>2.75</v>
      </c>
      <c r="AU147" s="4">
        <v>18</v>
      </c>
      <c r="AW147" s="16" t="s">
        <v>817</v>
      </c>
      <c r="AX147" s="13" t="s">
        <v>818</v>
      </c>
      <c r="AY147" s="249">
        <v>114</v>
      </c>
      <c r="AZ147" s="4">
        <v>10</v>
      </c>
      <c r="BA147" s="953">
        <v>30</v>
      </c>
      <c r="BB147" s="954">
        <v>85</v>
      </c>
      <c r="BC147" s="955">
        <v>109</v>
      </c>
      <c r="BD147" s="956">
        <v>24</v>
      </c>
      <c r="BE147" s="957">
        <v>18</v>
      </c>
      <c r="BF147" s="183">
        <v>73.166666666666671</v>
      </c>
      <c r="BG147" s="586">
        <v>72</v>
      </c>
    </row>
    <row r="148" spans="1:59" x14ac:dyDescent="0.25">
      <c r="A148" s="16" t="s">
        <v>817</v>
      </c>
      <c r="B148" s="13" t="s">
        <v>819</v>
      </c>
      <c r="C148" s="497">
        <v>10</v>
      </c>
      <c r="D148" s="4">
        <v>167</v>
      </c>
      <c r="F148" s="16" t="s">
        <v>817</v>
      </c>
      <c r="G148" s="13" t="s">
        <v>819</v>
      </c>
      <c r="H148" s="670">
        <v>0</v>
      </c>
      <c r="I148" s="4">
        <v>82</v>
      </c>
      <c r="K148" s="16" t="s">
        <v>817</v>
      </c>
      <c r="L148" s="13" t="s">
        <v>819</v>
      </c>
      <c r="M148" s="47"/>
      <c r="N148" s="497">
        <v>10</v>
      </c>
      <c r="O148" s="1060">
        <v>10</v>
      </c>
      <c r="P148" s="670">
        <v>0</v>
      </c>
      <c r="Q148" s="1061">
        <v>1</v>
      </c>
      <c r="R148" s="1062">
        <v>0</v>
      </c>
      <c r="S148" s="47">
        <v>81</v>
      </c>
      <c r="U148" s="16" t="s">
        <v>817</v>
      </c>
      <c r="V148" s="13" t="s">
        <v>819</v>
      </c>
      <c r="W148" s="47"/>
      <c r="X148" s="47">
        <v>6</v>
      </c>
      <c r="Y148" s="229">
        <v>0</v>
      </c>
      <c r="Z148" s="47"/>
      <c r="AA148" s="47"/>
      <c r="AB148" s="1052" t="e">
        <v>#DIV/0!</v>
      </c>
      <c r="AC148" s="44">
        <v>1</v>
      </c>
      <c r="AE148" s="16" t="s">
        <v>817</v>
      </c>
      <c r="AF148" s="13" t="s">
        <v>819</v>
      </c>
      <c r="AG148" s="1062">
        <v>0</v>
      </c>
      <c r="AH148" s="47"/>
      <c r="AI148" s="47">
        <v>6</v>
      </c>
      <c r="AJ148" s="229">
        <v>0</v>
      </c>
      <c r="AK148" s="4">
        <v>157</v>
      </c>
      <c r="AM148" s="16" t="s">
        <v>817</v>
      </c>
      <c r="AN148" s="13" t="s">
        <v>819</v>
      </c>
      <c r="AO148" s="1062">
        <v>0</v>
      </c>
      <c r="AP148" s="47">
        <v>6</v>
      </c>
      <c r="AQ148" s="47">
        <v>0</v>
      </c>
      <c r="AR148" s="47">
        <v>0</v>
      </c>
      <c r="AS148" s="47">
        <v>0</v>
      </c>
      <c r="AT148" s="229" t="e">
        <v>#DIV/0!</v>
      </c>
      <c r="AU148" s="4">
        <v>1</v>
      </c>
      <c r="AW148" s="16" t="s">
        <v>817</v>
      </c>
      <c r="AX148" s="13" t="s">
        <v>819</v>
      </c>
      <c r="AY148" s="249">
        <v>167</v>
      </c>
      <c r="AZ148" s="4">
        <v>82</v>
      </c>
      <c r="BA148" s="953">
        <v>81</v>
      </c>
      <c r="BB148" s="954">
        <v>1</v>
      </c>
      <c r="BC148" s="955">
        <v>157</v>
      </c>
      <c r="BD148" s="956">
        <v>6</v>
      </c>
      <c r="BE148" s="957">
        <v>1</v>
      </c>
      <c r="BF148" s="183">
        <v>99.333333333333329</v>
      </c>
      <c r="BG148" s="586">
        <v>107</v>
      </c>
    </row>
    <row r="149" spans="1:59" x14ac:dyDescent="0.25">
      <c r="A149" s="16" t="s">
        <v>820</v>
      </c>
      <c r="B149" s="13" t="s">
        <v>821</v>
      </c>
      <c r="C149" s="156">
        <v>7.4722</v>
      </c>
      <c r="D149" s="4">
        <v>96</v>
      </c>
      <c r="F149" s="16" t="s">
        <v>820</v>
      </c>
      <c r="G149" s="13" t="s">
        <v>821</v>
      </c>
      <c r="H149" s="1064">
        <v>0.19449999999999967</v>
      </c>
      <c r="I149" s="4">
        <v>71</v>
      </c>
      <c r="K149" s="16" t="s">
        <v>820</v>
      </c>
      <c r="L149" s="13" t="s">
        <v>821</v>
      </c>
      <c r="M149" s="47"/>
      <c r="N149" s="156">
        <v>7.4722</v>
      </c>
      <c r="O149" s="422">
        <v>7.6666999999999996</v>
      </c>
      <c r="P149" s="1064">
        <v>0.19449999999999967</v>
      </c>
      <c r="Q149" s="1061">
        <v>3</v>
      </c>
      <c r="R149" s="1062">
        <v>0.58349999999999902</v>
      </c>
      <c r="S149" s="47">
        <v>68</v>
      </c>
      <c r="U149" s="16" t="s">
        <v>820</v>
      </c>
      <c r="V149" s="13" t="s">
        <v>821</v>
      </c>
      <c r="W149" s="47">
        <v>15</v>
      </c>
      <c r="X149" s="47">
        <v>11</v>
      </c>
      <c r="Y149" s="229">
        <v>1.3636363636363635</v>
      </c>
      <c r="Z149" s="47">
        <v>5</v>
      </c>
      <c r="AA149" s="47">
        <v>2</v>
      </c>
      <c r="AB149" s="1052">
        <v>0.7142857142857143</v>
      </c>
      <c r="AC149" s="44">
        <v>11</v>
      </c>
      <c r="AE149" s="16" t="s">
        <v>820</v>
      </c>
      <c r="AF149" s="13" t="s">
        <v>821</v>
      </c>
      <c r="AG149" s="1062">
        <v>0.58349999999999902</v>
      </c>
      <c r="AH149" s="47">
        <v>15</v>
      </c>
      <c r="AI149" s="47">
        <v>11</v>
      </c>
      <c r="AJ149" s="229">
        <v>1.3636363636363635</v>
      </c>
      <c r="AK149" s="4">
        <v>57</v>
      </c>
      <c r="AM149" s="16" t="s">
        <v>820</v>
      </c>
      <c r="AN149" s="13" t="s">
        <v>821</v>
      </c>
      <c r="AO149" s="1062">
        <v>0.58349999999999902</v>
      </c>
      <c r="AP149" s="47">
        <v>26</v>
      </c>
      <c r="AQ149" s="47">
        <v>11</v>
      </c>
      <c r="AR149" s="47">
        <v>-4</v>
      </c>
      <c r="AS149" s="47">
        <v>7</v>
      </c>
      <c r="AT149" s="229">
        <v>2.75</v>
      </c>
      <c r="AU149" s="4">
        <v>18</v>
      </c>
      <c r="AW149" s="16" t="s">
        <v>820</v>
      </c>
      <c r="AX149" s="13" t="s">
        <v>821</v>
      </c>
      <c r="AY149" s="249">
        <v>96</v>
      </c>
      <c r="AZ149" s="4">
        <v>71</v>
      </c>
      <c r="BA149" s="953">
        <v>68</v>
      </c>
      <c r="BB149" s="954">
        <v>11</v>
      </c>
      <c r="BC149" s="955">
        <v>57</v>
      </c>
      <c r="BD149" s="956">
        <v>26</v>
      </c>
      <c r="BE149" s="957">
        <v>18</v>
      </c>
      <c r="BF149" s="183">
        <v>63</v>
      </c>
      <c r="BG149" s="586">
        <v>59</v>
      </c>
    </row>
    <row r="150" spans="1:59" x14ac:dyDescent="0.25">
      <c r="A150" s="17" t="s">
        <v>820</v>
      </c>
      <c r="B150" s="11" t="s">
        <v>824</v>
      </c>
      <c r="C150" s="144">
        <v>8.125</v>
      </c>
      <c r="D150" s="4">
        <v>127</v>
      </c>
      <c r="F150" s="17" t="s">
        <v>820</v>
      </c>
      <c r="G150" s="11" t="s">
        <v>824</v>
      </c>
      <c r="H150" s="1064">
        <v>0</v>
      </c>
      <c r="I150" s="4">
        <v>82</v>
      </c>
      <c r="K150" s="17" t="s">
        <v>820</v>
      </c>
      <c r="L150" s="11" t="s">
        <v>824</v>
      </c>
      <c r="M150" s="47"/>
      <c r="N150" s="144">
        <v>8.125</v>
      </c>
      <c r="O150" s="136">
        <v>8.125</v>
      </c>
      <c r="P150" s="1064">
        <v>0</v>
      </c>
      <c r="Q150" s="1061">
        <v>3</v>
      </c>
      <c r="R150" s="1062">
        <v>0</v>
      </c>
      <c r="S150" s="47">
        <v>81</v>
      </c>
      <c r="U150" s="17" t="s">
        <v>820</v>
      </c>
      <c r="V150" s="11" t="s">
        <v>824</v>
      </c>
      <c r="W150" s="47">
        <v>6</v>
      </c>
      <c r="X150" s="47">
        <v>11</v>
      </c>
      <c r="Y150" s="229">
        <v>0.54545454545454541</v>
      </c>
      <c r="Z150" s="47">
        <v>6</v>
      </c>
      <c r="AA150" s="47">
        <v>5</v>
      </c>
      <c r="AB150" s="1052">
        <v>0.54545454545454541</v>
      </c>
      <c r="AC150" s="44">
        <v>41</v>
      </c>
      <c r="AE150" s="17" t="s">
        <v>820</v>
      </c>
      <c r="AF150" s="11" t="s">
        <v>824</v>
      </c>
      <c r="AG150" s="1062">
        <v>0</v>
      </c>
      <c r="AH150" s="47">
        <v>6</v>
      </c>
      <c r="AI150" s="47">
        <v>11</v>
      </c>
      <c r="AJ150" s="229">
        <v>0.54545454545454541</v>
      </c>
      <c r="AK150" s="4">
        <v>115</v>
      </c>
      <c r="AM150" s="17" t="s">
        <v>820</v>
      </c>
      <c r="AN150" s="11" t="s">
        <v>824</v>
      </c>
      <c r="AO150" s="1062">
        <v>0</v>
      </c>
      <c r="AP150" s="47">
        <v>17</v>
      </c>
      <c r="AQ150" s="47">
        <v>6</v>
      </c>
      <c r="AR150" s="47">
        <v>-7</v>
      </c>
      <c r="AS150" s="47">
        <v>-1</v>
      </c>
      <c r="AT150" s="229">
        <v>0.8571428571428571</v>
      </c>
      <c r="AU150" s="4">
        <v>79</v>
      </c>
      <c r="AW150" s="17" t="s">
        <v>820</v>
      </c>
      <c r="AX150" s="11" t="s">
        <v>824</v>
      </c>
      <c r="AY150" s="249">
        <v>127</v>
      </c>
      <c r="AZ150" s="4">
        <v>82</v>
      </c>
      <c r="BA150" s="953">
        <v>81</v>
      </c>
      <c r="BB150" s="954">
        <v>41</v>
      </c>
      <c r="BC150" s="955">
        <v>115</v>
      </c>
      <c r="BD150" s="956">
        <v>17</v>
      </c>
      <c r="BE150" s="957">
        <v>79</v>
      </c>
      <c r="BF150" s="183">
        <v>106.83333333333333</v>
      </c>
      <c r="BG150" s="586">
        <v>114</v>
      </c>
    </row>
    <row r="151" spans="1:59" x14ac:dyDescent="0.25">
      <c r="A151" s="19" t="s">
        <v>44</v>
      </c>
      <c r="B151" s="13" t="s">
        <v>45</v>
      </c>
      <c r="C151" s="144">
        <v>7.0888999999999998</v>
      </c>
      <c r="D151" s="4">
        <v>86</v>
      </c>
      <c r="F151" s="19" t="s">
        <v>44</v>
      </c>
      <c r="G151" s="13" t="s">
        <v>45</v>
      </c>
      <c r="H151" s="1064">
        <v>0.21110000000000007</v>
      </c>
      <c r="I151" s="4">
        <v>68</v>
      </c>
      <c r="K151" s="19" t="s">
        <v>44</v>
      </c>
      <c r="L151" s="13" t="s">
        <v>45</v>
      </c>
      <c r="M151" s="47"/>
      <c r="N151" s="144">
        <v>7.0888999999999998</v>
      </c>
      <c r="O151" s="136">
        <v>7.3</v>
      </c>
      <c r="P151" s="1064">
        <v>0.21110000000000007</v>
      </c>
      <c r="Q151" s="1061">
        <v>4</v>
      </c>
      <c r="R151" s="1062">
        <v>1.7715999999999994</v>
      </c>
      <c r="S151" s="47">
        <v>44</v>
      </c>
      <c r="U151" s="19" t="s">
        <v>44</v>
      </c>
      <c r="V151" s="13" t="s">
        <v>45</v>
      </c>
      <c r="W151" s="47">
        <v>13</v>
      </c>
      <c r="X151" s="47">
        <v>4</v>
      </c>
      <c r="Y151" s="229">
        <v>3.25</v>
      </c>
      <c r="Z151" s="47">
        <v>5</v>
      </c>
      <c r="AA151" s="47">
        <v>1</v>
      </c>
      <c r="AB151" s="1052">
        <v>0.83333333333333337</v>
      </c>
      <c r="AC151" s="44">
        <f>+AC150+1</f>
        <v>42</v>
      </c>
      <c r="AE151" s="19" t="s">
        <v>44</v>
      </c>
      <c r="AF151" s="13" t="s">
        <v>45</v>
      </c>
      <c r="AG151" s="1062">
        <v>1.7715999999999994</v>
      </c>
      <c r="AH151" s="47">
        <v>13</v>
      </c>
      <c r="AI151" s="47">
        <v>4</v>
      </c>
      <c r="AJ151" s="229">
        <v>3.25</v>
      </c>
      <c r="AK151" s="4">
        <v>18</v>
      </c>
      <c r="AM151" s="19" t="s">
        <v>44</v>
      </c>
      <c r="AN151" s="13" t="s">
        <v>45</v>
      </c>
      <c r="AO151" s="1062">
        <v>1.7715999999999994</v>
      </c>
      <c r="AP151" s="47">
        <v>17</v>
      </c>
      <c r="AQ151" s="47">
        <v>11</v>
      </c>
      <c r="AR151" s="47">
        <v>-3</v>
      </c>
      <c r="AS151" s="47">
        <v>8</v>
      </c>
      <c r="AT151" s="229">
        <v>3.6666666666666665</v>
      </c>
      <c r="AU151" s="4">
        <v>13</v>
      </c>
      <c r="AW151" s="19" t="s">
        <v>44</v>
      </c>
      <c r="AX151" s="13" t="s">
        <v>45</v>
      </c>
      <c r="AY151" s="249">
        <v>86</v>
      </c>
      <c r="AZ151" s="4">
        <v>68</v>
      </c>
      <c r="BA151" s="953">
        <v>44</v>
      </c>
      <c r="BB151" s="954">
        <v>2</v>
      </c>
      <c r="BC151" s="955">
        <v>18</v>
      </c>
      <c r="BD151" s="956">
        <v>17</v>
      </c>
      <c r="BE151" s="957">
        <v>13</v>
      </c>
      <c r="BF151" s="183">
        <v>43.5</v>
      </c>
      <c r="BG151" s="586">
        <v>34</v>
      </c>
    </row>
    <row r="152" spans="1:59" x14ac:dyDescent="0.25">
      <c r="A152" s="842" t="s">
        <v>825</v>
      </c>
      <c r="B152" s="8" t="s">
        <v>637</v>
      </c>
      <c r="C152" s="144">
        <v>6.7249999999999996</v>
      </c>
      <c r="D152" s="4">
        <v>68</v>
      </c>
      <c r="F152" s="842" t="s">
        <v>825</v>
      </c>
      <c r="G152" s="8" t="s">
        <v>637</v>
      </c>
      <c r="H152" s="1064">
        <v>0.15000000000000036</v>
      </c>
      <c r="I152" s="4">
        <v>73</v>
      </c>
      <c r="K152" s="842" t="s">
        <v>825</v>
      </c>
      <c r="L152" s="8" t="s">
        <v>637</v>
      </c>
      <c r="M152" s="47"/>
      <c r="N152" s="144">
        <v>6.7249999999999996</v>
      </c>
      <c r="O152" s="136">
        <v>6.875</v>
      </c>
      <c r="P152" s="1064">
        <v>0.15000000000000036</v>
      </c>
      <c r="Q152" s="1061">
        <v>4</v>
      </c>
      <c r="R152" s="1062">
        <v>0.60000000000000142</v>
      </c>
      <c r="S152" s="47">
        <v>67</v>
      </c>
      <c r="U152" s="842" t="s">
        <v>825</v>
      </c>
      <c r="V152" s="8" t="s">
        <v>637</v>
      </c>
      <c r="W152" s="47">
        <v>26</v>
      </c>
      <c r="X152" s="47">
        <v>5</v>
      </c>
      <c r="Y152" s="229">
        <v>5.2</v>
      </c>
      <c r="Z152" s="47">
        <v>6</v>
      </c>
      <c r="AA152" s="47">
        <v>3</v>
      </c>
      <c r="AB152" s="1052">
        <v>0.66666666666666663</v>
      </c>
      <c r="AC152" s="44">
        <v>17</v>
      </c>
      <c r="AE152" s="842" t="s">
        <v>825</v>
      </c>
      <c r="AF152" s="8" t="s">
        <v>637</v>
      </c>
      <c r="AG152" s="1062">
        <v>0.60000000000000142</v>
      </c>
      <c r="AH152" s="47">
        <v>26</v>
      </c>
      <c r="AI152" s="47">
        <v>5</v>
      </c>
      <c r="AJ152" s="229">
        <v>5.2</v>
      </c>
      <c r="AK152" s="4">
        <v>7</v>
      </c>
      <c r="AM152" s="842" t="s">
        <v>825</v>
      </c>
      <c r="AN152" s="8" t="s">
        <v>637</v>
      </c>
      <c r="AO152" s="1062">
        <v>0.60000000000000142</v>
      </c>
      <c r="AP152" s="47">
        <v>31</v>
      </c>
      <c r="AQ152" s="47">
        <v>6</v>
      </c>
      <c r="AR152" s="47">
        <v>-5</v>
      </c>
      <c r="AS152" s="47">
        <v>1</v>
      </c>
      <c r="AT152" s="229">
        <v>1.2</v>
      </c>
      <c r="AU152" s="4">
        <v>48</v>
      </c>
      <c r="AW152" s="842" t="s">
        <v>825</v>
      </c>
      <c r="AX152" s="8" t="s">
        <v>637</v>
      </c>
      <c r="AY152" s="249">
        <v>68</v>
      </c>
      <c r="AZ152" s="4">
        <v>73</v>
      </c>
      <c r="BA152" s="953">
        <v>67</v>
      </c>
      <c r="BB152" s="954">
        <v>17</v>
      </c>
      <c r="BC152" s="955">
        <v>7</v>
      </c>
      <c r="BD152" s="956">
        <v>31</v>
      </c>
      <c r="BE152" s="957">
        <v>48</v>
      </c>
      <c r="BF152" s="183">
        <v>54.666666666666664</v>
      </c>
      <c r="BG152" s="586">
        <v>50</v>
      </c>
    </row>
    <row r="153" spans="1:59" x14ac:dyDescent="0.25">
      <c r="A153" s="846" t="s">
        <v>825</v>
      </c>
      <c r="B153" s="847" t="s">
        <v>740</v>
      </c>
      <c r="C153" s="144">
        <v>8.3333333333333339</v>
      </c>
      <c r="D153" s="4">
        <v>134</v>
      </c>
      <c r="F153" s="846" t="s">
        <v>825</v>
      </c>
      <c r="G153" s="847" t="s">
        <v>740</v>
      </c>
      <c r="H153" s="1064">
        <v>-3.3333333334439885E-5</v>
      </c>
      <c r="I153" s="4">
        <v>82</v>
      </c>
      <c r="K153" s="846" t="s">
        <v>825</v>
      </c>
      <c r="L153" s="847" t="s">
        <v>740</v>
      </c>
      <c r="M153" s="47"/>
      <c r="N153" s="144">
        <v>8.3333333333333339</v>
      </c>
      <c r="O153" s="136">
        <v>8.3332999999999995</v>
      </c>
      <c r="P153" s="1064">
        <v>-3.3333333334439885E-5</v>
      </c>
      <c r="Q153" s="1061">
        <v>3</v>
      </c>
      <c r="R153" s="1062">
        <v>-1.0000000000331966E-4</v>
      </c>
      <c r="S153" s="47">
        <v>112</v>
      </c>
      <c r="U153" s="846" t="s">
        <v>825</v>
      </c>
      <c r="V153" s="847" t="s">
        <v>740</v>
      </c>
      <c r="W153" s="47">
        <v>6</v>
      </c>
      <c r="X153" s="47">
        <v>8</v>
      </c>
      <c r="Y153" s="229">
        <v>0.75</v>
      </c>
      <c r="Z153" s="47">
        <v>2</v>
      </c>
      <c r="AA153" s="47">
        <v>5</v>
      </c>
      <c r="AB153" s="1052">
        <v>0.2857142857142857</v>
      </c>
      <c r="AC153" s="44">
        <v>97</v>
      </c>
      <c r="AE153" s="846" t="s">
        <v>825</v>
      </c>
      <c r="AF153" s="847" t="s">
        <v>740</v>
      </c>
      <c r="AG153" s="1062">
        <v>-1.0000000000331966E-4</v>
      </c>
      <c r="AH153" s="47">
        <v>6</v>
      </c>
      <c r="AI153" s="47">
        <v>8</v>
      </c>
      <c r="AJ153" s="229">
        <v>0.75</v>
      </c>
      <c r="AK153" s="4">
        <v>97</v>
      </c>
      <c r="AM153" s="846" t="s">
        <v>825</v>
      </c>
      <c r="AN153" s="847" t="s">
        <v>740</v>
      </c>
      <c r="AO153" s="1062">
        <v>-1.0000000000331966E-4</v>
      </c>
      <c r="AP153" s="47">
        <v>14</v>
      </c>
      <c r="AQ153" s="47">
        <v>2</v>
      </c>
      <c r="AR153" s="47">
        <v>-5</v>
      </c>
      <c r="AS153" s="47">
        <v>-3</v>
      </c>
      <c r="AT153" s="229">
        <v>0.4</v>
      </c>
      <c r="AU153" s="4">
        <v>103</v>
      </c>
      <c r="AW153" s="846" t="s">
        <v>825</v>
      </c>
      <c r="AX153" s="847" t="s">
        <v>740</v>
      </c>
      <c r="AY153" s="249">
        <v>134</v>
      </c>
      <c r="AZ153" s="4">
        <v>82</v>
      </c>
      <c r="BA153" s="953">
        <v>112</v>
      </c>
      <c r="BB153" s="954">
        <v>97</v>
      </c>
      <c r="BC153" s="955">
        <v>97</v>
      </c>
      <c r="BD153" s="956">
        <v>14</v>
      </c>
      <c r="BE153" s="957">
        <v>103</v>
      </c>
      <c r="BF153" s="183">
        <v>128.33333333333334</v>
      </c>
      <c r="BG153" s="586">
        <v>140</v>
      </c>
    </row>
    <row r="154" spans="1:59" x14ac:dyDescent="0.25">
      <c r="A154" s="21" t="s">
        <v>826</v>
      </c>
      <c r="B154" s="13" t="s">
        <v>827</v>
      </c>
      <c r="C154" s="497">
        <v>5.4285714285714288</v>
      </c>
      <c r="D154" s="4">
        <v>18</v>
      </c>
      <c r="F154" s="21" t="s">
        <v>826</v>
      </c>
      <c r="G154" s="13" t="s">
        <v>827</v>
      </c>
      <c r="H154" s="670">
        <v>0.57142857142857117</v>
      </c>
      <c r="I154" s="4">
        <v>35</v>
      </c>
      <c r="K154" s="21" t="s">
        <v>826</v>
      </c>
      <c r="L154" s="13" t="s">
        <v>827</v>
      </c>
      <c r="M154" s="47"/>
      <c r="N154" s="497">
        <v>5.4285714285714288</v>
      </c>
      <c r="O154" s="1060">
        <v>6</v>
      </c>
      <c r="P154" s="670">
        <v>0.57142857142857117</v>
      </c>
      <c r="Q154" s="1061">
        <v>5</v>
      </c>
      <c r="R154" s="1062">
        <v>2.8571428571428559</v>
      </c>
      <c r="S154" s="47">
        <v>26</v>
      </c>
      <c r="U154" s="21" t="s">
        <v>826</v>
      </c>
      <c r="V154" s="13" t="s">
        <v>827</v>
      </c>
      <c r="W154" s="47">
        <v>5</v>
      </c>
      <c r="X154" s="47">
        <v>2</v>
      </c>
      <c r="Y154" s="229">
        <v>2.5</v>
      </c>
      <c r="Z154" s="47">
        <v>4</v>
      </c>
      <c r="AA154" s="47"/>
      <c r="AB154" s="1052">
        <v>1</v>
      </c>
      <c r="AC154" s="44">
        <v>1</v>
      </c>
      <c r="AE154" s="21" t="s">
        <v>826</v>
      </c>
      <c r="AF154" s="13" t="s">
        <v>827</v>
      </c>
      <c r="AG154" s="1062">
        <v>2.8571428571428559</v>
      </c>
      <c r="AH154" s="47">
        <v>5</v>
      </c>
      <c r="AI154" s="47">
        <v>2</v>
      </c>
      <c r="AJ154" s="229">
        <v>2.5</v>
      </c>
      <c r="AK154" s="4">
        <v>24</v>
      </c>
      <c r="AM154" s="21" t="s">
        <v>826</v>
      </c>
      <c r="AN154" s="13" t="s">
        <v>827</v>
      </c>
      <c r="AO154" s="1062">
        <v>2.8571428571428559</v>
      </c>
      <c r="AP154" s="47">
        <v>7</v>
      </c>
      <c r="AQ154" s="47">
        <v>4</v>
      </c>
      <c r="AR154" s="47">
        <v>0</v>
      </c>
      <c r="AS154" s="47">
        <v>4</v>
      </c>
      <c r="AT154" s="229" t="e">
        <v>#DIV/0!</v>
      </c>
      <c r="AU154" s="4">
        <v>1</v>
      </c>
      <c r="AW154" s="21" t="s">
        <v>826</v>
      </c>
      <c r="AX154" s="13" t="s">
        <v>827</v>
      </c>
      <c r="AY154" s="249">
        <v>18</v>
      </c>
      <c r="AZ154" s="4">
        <v>35</v>
      </c>
      <c r="BA154" s="953">
        <v>26</v>
      </c>
      <c r="BB154" s="954">
        <v>1</v>
      </c>
      <c r="BC154" s="955">
        <v>24</v>
      </c>
      <c r="BD154" s="956">
        <v>7</v>
      </c>
      <c r="BE154" s="957">
        <v>1</v>
      </c>
      <c r="BF154" s="183">
        <v>19.333333333333332</v>
      </c>
      <c r="BG154" s="586">
        <v>10</v>
      </c>
    </row>
    <row r="155" spans="1:59" x14ac:dyDescent="0.25">
      <c r="A155" s="20" t="s">
        <v>828</v>
      </c>
      <c r="B155" s="11" t="s">
        <v>829</v>
      </c>
      <c r="C155" s="156">
        <v>9.125</v>
      </c>
      <c r="D155" s="4">
        <v>150</v>
      </c>
      <c r="F155" s="20" t="s">
        <v>828</v>
      </c>
      <c r="G155" s="11" t="s">
        <v>829</v>
      </c>
      <c r="H155" s="1064">
        <v>-1</v>
      </c>
      <c r="I155" s="4">
        <v>168</v>
      </c>
      <c r="K155" s="20" t="s">
        <v>828</v>
      </c>
      <c r="L155" s="11" t="s">
        <v>829</v>
      </c>
      <c r="M155" s="47"/>
      <c r="N155" s="156">
        <v>9.125</v>
      </c>
      <c r="O155" s="136">
        <v>8.125</v>
      </c>
      <c r="P155" s="1064">
        <v>-1</v>
      </c>
      <c r="Q155" s="1061">
        <v>3</v>
      </c>
      <c r="R155" s="1062">
        <v>-3</v>
      </c>
      <c r="S155" s="47">
        <v>160</v>
      </c>
      <c r="U155" s="20" t="s">
        <v>828</v>
      </c>
      <c r="V155" s="11" t="s">
        <v>829</v>
      </c>
      <c r="W155" s="47">
        <v>7</v>
      </c>
      <c r="X155" s="47">
        <v>20</v>
      </c>
      <c r="Y155" s="229">
        <v>0.35</v>
      </c>
      <c r="Z155" s="47">
        <v>1</v>
      </c>
      <c r="AA155" s="47">
        <v>13</v>
      </c>
      <c r="AB155" s="1052">
        <v>7.1428571428571425E-2</v>
      </c>
      <c r="AC155" s="44">
        <f>+AC154+1</f>
        <v>2</v>
      </c>
      <c r="AE155" s="20" t="s">
        <v>828</v>
      </c>
      <c r="AF155" s="11" t="s">
        <v>829</v>
      </c>
      <c r="AG155" s="1062">
        <v>-3</v>
      </c>
      <c r="AH155" s="47">
        <v>7</v>
      </c>
      <c r="AI155" s="47">
        <v>20</v>
      </c>
      <c r="AJ155" s="229">
        <v>0.35</v>
      </c>
      <c r="AK155" s="4">
        <v>130</v>
      </c>
      <c r="AM155" s="20" t="s">
        <v>828</v>
      </c>
      <c r="AN155" s="11" t="s">
        <v>829</v>
      </c>
      <c r="AO155" s="1062">
        <v>-3</v>
      </c>
      <c r="AP155" s="47">
        <v>27</v>
      </c>
      <c r="AQ155" s="47">
        <v>5</v>
      </c>
      <c r="AR155" s="47">
        <v>-15</v>
      </c>
      <c r="AS155" s="47">
        <v>-10</v>
      </c>
      <c r="AT155" s="229">
        <v>0.33333333333333331</v>
      </c>
      <c r="AU155" s="4">
        <v>106</v>
      </c>
      <c r="AW155" s="20" t="s">
        <v>828</v>
      </c>
      <c r="AX155" s="11" t="s">
        <v>829</v>
      </c>
      <c r="AY155" s="249">
        <v>150</v>
      </c>
      <c r="AZ155" s="4">
        <v>168</v>
      </c>
      <c r="BA155" s="953">
        <v>160</v>
      </c>
      <c r="BB155" s="954">
        <v>111</v>
      </c>
      <c r="BC155" s="955">
        <v>130</v>
      </c>
      <c r="BD155" s="956">
        <v>27</v>
      </c>
      <c r="BE155" s="957">
        <v>106</v>
      </c>
      <c r="BF155" s="183">
        <v>165.16666666666666</v>
      </c>
      <c r="BG155" s="586">
        <v>170</v>
      </c>
    </row>
    <row r="156" spans="1:59" x14ac:dyDescent="0.25">
      <c r="A156" s="17" t="s">
        <v>46</v>
      </c>
      <c r="B156" s="11" t="s">
        <v>47</v>
      </c>
      <c r="C156" s="309">
        <v>6.0110999999999999</v>
      </c>
      <c r="D156" s="45">
        <v>41</v>
      </c>
      <c r="F156" s="17" t="s">
        <v>46</v>
      </c>
      <c r="G156" s="11" t="s">
        <v>47</v>
      </c>
      <c r="H156" s="1070">
        <v>-0.11109999999999953</v>
      </c>
      <c r="I156" s="45">
        <v>116</v>
      </c>
      <c r="K156" s="17" t="s">
        <v>46</v>
      </c>
      <c r="L156" s="11" t="s">
        <v>47</v>
      </c>
      <c r="M156" s="45">
        <v>1</v>
      </c>
      <c r="N156" s="309">
        <v>6.0110999999999999</v>
      </c>
      <c r="O156" s="416">
        <v>5.9</v>
      </c>
      <c r="P156" s="1070">
        <f>+O156-N156</f>
        <v>-0.11109999999999953</v>
      </c>
      <c r="Q156" s="1071">
        <v>5</v>
      </c>
      <c r="R156" s="1072">
        <f>+P156*Q156</f>
        <v>-0.55549999999999766</v>
      </c>
      <c r="S156" s="45">
        <v>126</v>
      </c>
      <c r="U156" s="17" t="s">
        <v>46</v>
      </c>
      <c r="V156" s="11" t="s">
        <v>47</v>
      </c>
      <c r="W156" s="45">
        <v>13</v>
      </c>
      <c r="X156" s="45">
        <v>6</v>
      </c>
      <c r="Y156" s="959">
        <v>2.1666666666666665</v>
      </c>
      <c r="Z156" s="45">
        <v>6</v>
      </c>
      <c r="AA156" s="45">
        <v>6</v>
      </c>
      <c r="AB156" s="1074">
        <v>0.5</v>
      </c>
      <c r="AC156" s="45">
        <v>47</v>
      </c>
      <c r="AE156" s="17" t="s">
        <v>46</v>
      </c>
      <c r="AF156" s="11" t="s">
        <v>47</v>
      </c>
      <c r="AG156" s="1072">
        <v>-0.55549999999999766</v>
      </c>
      <c r="AH156" s="45">
        <v>13</v>
      </c>
      <c r="AI156" s="45">
        <v>6</v>
      </c>
      <c r="AJ156" s="959">
        <v>2.1666666666666665</v>
      </c>
      <c r="AK156" s="45">
        <v>26</v>
      </c>
      <c r="AM156" s="17" t="s">
        <v>46</v>
      </c>
      <c r="AN156" s="11" t="s">
        <v>47</v>
      </c>
      <c r="AO156" s="1072">
        <v>-0.55549999999999766</v>
      </c>
      <c r="AP156" s="45">
        <v>19</v>
      </c>
      <c r="AQ156" s="45">
        <v>6</v>
      </c>
      <c r="AR156" s="45">
        <v>-6</v>
      </c>
      <c r="AS156" s="45">
        <v>0</v>
      </c>
      <c r="AT156" s="959">
        <v>1</v>
      </c>
      <c r="AU156" s="45">
        <v>57</v>
      </c>
      <c r="AW156" s="17" t="s">
        <v>46</v>
      </c>
      <c r="AX156" s="11" t="s">
        <v>47</v>
      </c>
      <c r="AY156" s="45">
        <v>41</v>
      </c>
      <c r="AZ156" s="45">
        <v>116</v>
      </c>
      <c r="BA156" s="45">
        <v>126</v>
      </c>
      <c r="BB156" s="45">
        <v>47</v>
      </c>
      <c r="BC156" s="45">
        <v>26</v>
      </c>
      <c r="BD156" s="45">
        <v>19</v>
      </c>
      <c r="BE156" s="45">
        <v>57</v>
      </c>
      <c r="BF156" s="959">
        <v>78.666666666666671</v>
      </c>
      <c r="BG156" s="960">
        <v>78</v>
      </c>
    </row>
    <row r="157" spans="1:59" x14ac:dyDescent="0.25">
      <c r="A157" s="19" t="s">
        <v>830</v>
      </c>
      <c r="B157" s="11" t="s">
        <v>831</v>
      </c>
      <c r="C157" s="136">
        <v>9.25</v>
      </c>
      <c r="D157" s="4">
        <v>154</v>
      </c>
      <c r="F157" s="19" t="s">
        <v>830</v>
      </c>
      <c r="G157" s="11" t="s">
        <v>831</v>
      </c>
      <c r="H157" s="670">
        <v>-0.25</v>
      </c>
      <c r="I157" s="4">
        <v>123</v>
      </c>
      <c r="K157" s="19" t="s">
        <v>830</v>
      </c>
      <c r="L157" s="11" t="s">
        <v>831</v>
      </c>
      <c r="M157" s="47"/>
      <c r="N157" s="136">
        <v>9.25</v>
      </c>
      <c r="O157" s="1060">
        <v>9</v>
      </c>
      <c r="P157" s="670">
        <v>-0.25</v>
      </c>
      <c r="Q157" s="1061">
        <v>2</v>
      </c>
      <c r="R157" s="1062">
        <v>-0.5</v>
      </c>
      <c r="S157" s="47">
        <v>123</v>
      </c>
      <c r="U157" s="19" t="s">
        <v>830</v>
      </c>
      <c r="V157" s="11" t="s">
        <v>831</v>
      </c>
      <c r="W157" s="47">
        <v>2</v>
      </c>
      <c r="X157" s="47">
        <v>6</v>
      </c>
      <c r="Y157" s="229">
        <v>0.33333333333333331</v>
      </c>
      <c r="Z157" s="47">
        <v>2</v>
      </c>
      <c r="AA157" s="47">
        <v>2</v>
      </c>
      <c r="AB157" s="1052">
        <v>0.5</v>
      </c>
      <c r="AC157" s="44">
        <v>47</v>
      </c>
      <c r="AE157" s="19" t="s">
        <v>830</v>
      </c>
      <c r="AF157" s="11" t="s">
        <v>831</v>
      </c>
      <c r="AG157" s="1062">
        <v>-0.5</v>
      </c>
      <c r="AH157" s="47">
        <v>2</v>
      </c>
      <c r="AI157" s="47">
        <v>6</v>
      </c>
      <c r="AJ157" s="229">
        <v>0.33333333333333331</v>
      </c>
      <c r="AK157" s="4">
        <v>131</v>
      </c>
      <c r="AM157" s="19" t="s">
        <v>830</v>
      </c>
      <c r="AN157" s="11" t="s">
        <v>831</v>
      </c>
      <c r="AO157" s="1062">
        <v>-0.5</v>
      </c>
      <c r="AP157" s="47">
        <v>8</v>
      </c>
      <c r="AQ157" s="47">
        <v>2</v>
      </c>
      <c r="AR157" s="47">
        <v>-4</v>
      </c>
      <c r="AS157" s="47">
        <v>-2</v>
      </c>
      <c r="AT157" s="229">
        <v>0.5</v>
      </c>
      <c r="AU157" s="4">
        <v>93</v>
      </c>
      <c r="AW157" s="19" t="s">
        <v>830</v>
      </c>
      <c r="AX157" s="11" t="s">
        <v>831</v>
      </c>
      <c r="AY157" s="249">
        <v>154</v>
      </c>
      <c r="AZ157" s="4">
        <v>123</v>
      </c>
      <c r="BA157" s="953">
        <v>123</v>
      </c>
      <c r="BB157" s="954">
        <v>47</v>
      </c>
      <c r="BC157" s="955">
        <v>131</v>
      </c>
      <c r="BD157" s="956">
        <v>8</v>
      </c>
      <c r="BE157" s="957">
        <v>93</v>
      </c>
      <c r="BF157" s="183">
        <v>135.16666666666666</v>
      </c>
      <c r="BG157" s="586">
        <v>146</v>
      </c>
    </row>
    <row r="158" spans="1:59" x14ac:dyDescent="0.25">
      <c r="A158" s="19" t="s">
        <v>832</v>
      </c>
      <c r="B158" s="13" t="s">
        <v>746</v>
      </c>
      <c r="C158" s="156">
        <v>8.0333333333333332</v>
      </c>
      <c r="D158" s="4">
        <v>124</v>
      </c>
      <c r="F158" s="19" t="s">
        <v>832</v>
      </c>
      <c r="G158" s="13" t="s">
        <v>746</v>
      </c>
      <c r="H158" s="1064">
        <v>-0.58893333333333331</v>
      </c>
      <c r="I158" s="4">
        <v>154</v>
      </c>
      <c r="K158" s="19" t="s">
        <v>832</v>
      </c>
      <c r="L158" s="13" t="s">
        <v>746</v>
      </c>
      <c r="M158" s="47"/>
      <c r="N158" s="156">
        <v>8.0333333333333332</v>
      </c>
      <c r="O158" s="136">
        <v>7.4443999999999999</v>
      </c>
      <c r="P158" s="1064">
        <v>-0.58893333333333331</v>
      </c>
      <c r="Q158" s="1061">
        <v>4</v>
      </c>
      <c r="R158" s="1062">
        <v>-2.3557333333333332</v>
      </c>
      <c r="S158" s="47">
        <v>151</v>
      </c>
      <c r="U158" s="19" t="s">
        <v>832</v>
      </c>
      <c r="V158" s="13" t="s">
        <v>746</v>
      </c>
      <c r="W158" s="47">
        <v>17</v>
      </c>
      <c r="X158" s="47">
        <v>13</v>
      </c>
      <c r="Y158" s="229">
        <v>1.3076923076923077</v>
      </c>
      <c r="Z158" s="47">
        <v>4</v>
      </c>
      <c r="AA158" s="47">
        <v>8</v>
      </c>
      <c r="AB158" s="1052">
        <v>0.33333333333333331</v>
      </c>
      <c r="AC158" s="44">
        <v>85</v>
      </c>
      <c r="AE158" s="19" t="s">
        <v>832</v>
      </c>
      <c r="AF158" s="13" t="s">
        <v>746</v>
      </c>
      <c r="AG158" s="1062">
        <v>-2.3557333333333332</v>
      </c>
      <c r="AH158" s="47">
        <v>17</v>
      </c>
      <c r="AI158" s="47">
        <v>13</v>
      </c>
      <c r="AJ158" s="229">
        <v>1.3076923076923077</v>
      </c>
      <c r="AK158" s="4">
        <v>64</v>
      </c>
      <c r="AM158" s="19" t="s">
        <v>832</v>
      </c>
      <c r="AN158" s="13" t="s">
        <v>746</v>
      </c>
      <c r="AO158" s="1062">
        <v>-2.3557333333333332</v>
      </c>
      <c r="AP158" s="47">
        <v>30</v>
      </c>
      <c r="AQ158" s="47">
        <v>4</v>
      </c>
      <c r="AR158" s="47">
        <v>-17</v>
      </c>
      <c r="AS158" s="47">
        <v>-13</v>
      </c>
      <c r="AT158" s="229">
        <v>0.23529411764705882</v>
      </c>
      <c r="AU158" s="4">
        <v>115</v>
      </c>
      <c r="AW158" s="19" t="s">
        <v>832</v>
      </c>
      <c r="AX158" s="13" t="s">
        <v>746</v>
      </c>
      <c r="AY158" s="249">
        <v>124</v>
      </c>
      <c r="AZ158" s="4">
        <v>154</v>
      </c>
      <c r="BA158" s="953">
        <v>151</v>
      </c>
      <c r="BB158" s="954">
        <v>85</v>
      </c>
      <c r="BC158" s="955">
        <v>64</v>
      </c>
      <c r="BD158" s="956">
        <v>30</v>
      </c>
      <c r="BE158" s="957">
        <v>115</v>
      </c>
      <c r="BF158" s="183">
        <v>140</v>
      </c>
      <c r="BG158" s="586">
        <v>156</v>
      </c>
    </row>
    <row r="159" spans="1:59" x14ac:dyDescent="0.25">
      <c r="A159" s="21" t="s">
        <v>940</v>
      </c>
      <c r="B159" s="13" t="s">
        <v>640</v>
      </c>
      <c r="C159" s="497">
        <v>5</v>
      </c>
      <c r="D159" s="4">
        <v>10</v>
      </c>
      <c r="F159" s="21" t="s">
        <v>940</v>
      </c>
      <c r="G159" s="13" t="s">
        <v>640</v>
      </c>
      <c r="H159" s="670">
        <v>0</v>
      </c>
      <c r="I159" s="4">
        <v>82</v>
      </c>
      <c r="K159" s="21" t="s">
        <v>940</v>
      </c>
      <c r="L159" s="13" t="s">
        <v>640</v>
      </c>
      <c r="M159" s="47"/>
      <c r="N159" s="497">
        <v>5</v>
      </c>
      <c r="O159" s="1060">
        <v>5</v>
      </c>
      <c r="P159" s="670">
        <v>0</v>
      </c>
      <c r="Q159" s="1061">
        <v>6</v>
      </c>
      <c r="R159" s="1062">
        <v>0</v>
      </c>
      <c r="S159" s="47">
        <v>81</v>
      </c>
      <c r="U159" s="21" t="s">
        <v>940</v>
      </c>
      <c r="V159" s="13" t="s">
        <v>640</v>
      </c>
      <c r="W159" s="47">
        <v>4</v>
      </c>
      <c r="X159" s="47">
        <v>2</v>
      </c>
      <c r="Y159" s="229">
        <v>2</v>
      </c>
      <c r="Z159" s="47"/>
      <c r="AA159" s="47"/>
      <c r="AB159" s="1052" t="e">
        <v>#DIV/0!</v>
      </c>
      <c r="AC159" s="44">
        <v>1</v>
      </c>
      <c r="AE159" s="21" t="s">
        <v>940</v>
      </c>
      <c r="AF159" s="13" t="s">
        <v>640</v>
      </c>
      <c r="AG159" s="1062">
        <v>0</v>
      </c>
      <c r="AH159" s="47">
        <v>4</v>
      </c>
      <c r="AI159" s="47">
        <v>2</v>
      </c>
      <c r="AJ159" s="229">
        <v>2</v>
      </c>
      <c r="AK159" s="4">
        <v>27</v>
      </c>
      <c r="AM159" s="21" t="s">
        <v>940</v>
      </c>
      <c r="AN159" s="13" t="s">
        <v>640</v>
      </c>
      <c r="AO159" s="1062">
        <v>0</v>
      </c>
      <c r="AP159" s="47">
        <v>0</v>
      </c>
      <c r="AQ159" s="47">
        <v>0</v>
      </c>
      <c r="AR159" s="47">
        <v>0</v>
      </c>
      <c r="AS159" s="47">
        <v>0</v>
      </c>
      <c r="AT159" s="229" t="e">
        <v>#DIV/0!</v>
      </c>
      <c r="AU159" s="4">
        <v>1</v>
      </c>
      <c r="AW159" s="21" t="s">
        <v>940</v>
      </c>
      <c r="AX159" s="13" t="s">
        <v>640</v>
      </c>
      <c r="AY159" s="249">
        <v>10</v>
      </c>
      <c r="AZ159" s="4">
        <v>82</v>
      </c>
      <c r="BA159" s="953">
        <v>81</v>
      </c>
      <c r="BB159" s="954">
        <v>1</v>
      </c>
      <c r="BC159" s="955">
        <v>27</v>
      </c>
      <c r="BD159" s="956">
        <v>0</v>
      </c>
      <c r="BE159" s="957">
        <v>1</v>
      </c>
      <c r="BF159" s="183">
        <v>38.166666666666664</v>
      </c>
      <c r="BG159" s="586">
        <v>28</v>
      </c>
    </row>
    <row r="160" spans="1:59" x14ac:dyDescent="0.25">
      <c r="A160" s="17" t="s">
        <v>833</v>
      </c>
      <c r="B160" s="11" t="s">
        <v>834</v>
      </c>
      <c r="C160" s="156">
        <v>7.1665777777777775</v>
      </c>
      <c r="D160" s="4">
        <v>88</v>
      </c>
      <c r="F160" s="17" t="s">
        <v>833</v>
      </c>
      <c r="G160" s="11" t="s">
        <v>834</v>
      </c>
      <c r="H160" s="1064">
        <v>-0.27767777777777791</v>
      </c>
      <c r="I160" s="4">
        <v>124</v>
      </c>
      <c r="K160" s="17" t="s">
        <v>833</v>
      </c>
      <c r="L160" s="11" t="s">
        <v>834</v>
      </c>
      <c r="M160" s="47"/>
      <c r="N160" s="156">
        <v>7.1665777777777775</v>
      </c>
      <c r="O160" s="422">
        <v>6.8888999999999996</v>
      </c>
      <c r="P160" s="1064">
        <v>-0.27767777777777791</v>
      </c>
      <c r="Q160" s="1061">
        <v>4</v>
      </c>
      <c r="R160" s="1062">
        <v>-1.1107111111111116</v>
      </c>
      <c r="S160" s="47">
        <v>139</v>
      </c>
      <c r="U160" s="17" t="s">
        <v>833</v>
      </c>
      <c r="V160" s="11" t="s">
        <v>834</v>
      </c>
      <c r="W160" s="47">
        <v>15</v>
      </c>
      <c r="X160" s="47">
        <v>9</v>
      </c>
      <c r="Y160" s="229">
        <v>1.6666666666666667</v>
      </c>
      <c r="Z160" s="47">
        <v>6</v>
      </c>
      <c r="AA160" s="47">
        <v>5</v>
      </c>
      <c r="AB160" s="1052">
        <v>0.54545454545454541</v>
      </c>
      <c r="AC160" s="44">
        <v>41</v>
      </c>
      <c r="AE160" s="17" t="s">
        <v>833</v>
      </c>
      <c r="AF160" s="11" t="s">
        <v>834</v>
      </c>
      <c r="AG160" s="1062">
        <v>-1.1107111111111116</v>
      </c>
      <c r="AH160" s="47">
        <v>15</v>
      </c>
      <c r="AI160" s="47">
        <v>9</v>
      </c>
      <c r="AJ160" s="229">
        <v>1.6666666666666667</v>
      </c>
      <c r="AK160" s="4">
        <v>42</v>
      </c>
      <c r="AM160" s="17" t="s">
        <v>833</v>
      </c>
      <c r="AN160" s="11" t="s">
        <v>834</v>
      </c>
      <c r="AO160" s="1062">
        <v>-1.1107111111111116</v>
      </c>
      <c r="AP160" s="47">
        <v>24</v>
      </c>
      <c r="AQ160" s="47">
        <v>8</v>
      </c>
      <c r="AR160" s="47">
        <v>-7</v>
      </c>
      <c r="AS160" s="47">
        <v>1</v>
      </c>
      <c r="AT160" s="229">
        <v>1.1428571428571428</v>
      </c>
      <c r="AU160" s="4">
        <v>52</v>
      </c>
      <c r="AW160" s="17" t="s">
        <v>833</v>
      </c>
      <c r="AX160" s="11" t="s">
        <v>834</v>
      </c>
      <c r="AY160" s="249">
        <v>88</v>
      </c>
      <c r="AZ160" s="4">
        <v>124</v>
      </c>
      <c r="BA160" s="953">
        <v>139</v>
      </c>
      <c r="BB160" s="954">
        <v>41</v>
      </c>
      <c r="BC160" s="955">
        <v>42</v>
      </c>
      <c r="BD160" s="956">
        <v>24</v>
      </c>
      <c r="BE160" s="957">
        <v>52</v>
      </c>
      <c r="BF160" s="183">
        <v>96.333333333333329</v>
      </c>
      <c r="BG160" s="586">
        <v>102</v>
      </c>
    </row>
    <row r="161" spans="1:59" x14ac:dyDescent="0.25">
      <c r="A161" s="7" t="s">
        <v>48</v>
      </c>
      <c r="B161" s="12" t="s">
        <v>49</v>
      </c>
      <c r="C161" s="156">
        <v>9.25</v>
      </c>
      <c r="D161" s="4">
        <v>154</v>
      </c>
      <c r="F161" s="7" t="s">
        <v>48</v>
      </c>
      <c r="G161" s="12" t="s">
        <v>49</v>
      </c>
      <c r="H161" s="1064">
        <v>-2.125</v>
      </c>
      <c r="I161" s="4">
        <v>175</v>
      </c>
      <c r="K161" s="7" t="s">
        <v>48</v>
      </c>
      <c r="L161" s="12" t="s">
        <v>49</v>
      </c>
      <c r="M161" s="47"/>
      <c r="N161" s="156">
        <v>9.25</v>
      </c>
      <c r="O161" s="136">
        <v>7.125</v>
      </c>
      <c r="P161" s="1064">
        <v>-2.125</v>
      </c>
      <c r="Q161" s="1061">
        <v>4</v>
      </c>
      <c r="R161" s="1062">
        <v>-8.5</v>
      </c>
      <c r="S161" s="47">
        <v>175</v>
      </c>
      <c r="U161" s="7" t="s">
        <v>48</v>
      </c>
      <c r="V161" s="12" t="s">
        <v>49</v>
      </c>
      <c r="W161" s="47">
        <v>13</v>
      </c>
      <c r="X161" s="47">
        <v>22</v>
      </c>
      <c r="Y161" s="229">
        <v>0.59090909090909094</v>
      </c>
      <c r="Z161" s="47">
        <v>7</v>
      </c>
      <c r="AA161" s="47">
        <v>15</v>
      </c>
      <c r="AB161" s="1052">
        <v>0.31818181818181818</v>
      </c>
      <c r="AC161" s="44">
        <v>94</v>
      </c>
      <c r="AE161" s="7" t="s">
        <v>48</v>
      </c>
      <c r="AF161" s="12" t="s">
        <v>49</v>
      </c>
      <c r="AG161" s="1062">
        <v>-8.5</v>
      </c>
      <c r="AH161" s="47">
        <v>13</v>
      </c>
      <c r="AI161" s="47">
        <v>22</v>
      </c>
      <c r="AJ161" s="229">
        <v>0.59090909090909094</v>
      </c>
      <c r="AK161" s="4">
        <v>110</v>
      </c>
      <c r="AM161" s="7" t="s">
        <v>48</v>
      </c>
      <c r="AN161" s="12" t="s">
        <v>49</v>
      </c>
      <c r="AO161" s="1062">
        <v>-8.5</v>
      </c>
      <c r="AP161" s="47">
        <v>35</v>
      </c>
      <c r="AQ161" s="47">
        <v>7</v>
      </c>
      <c r="AR161" s="47">
        <v>-26</v>
      </c>
      <c r="AS161" s="47">
        <v>-19</v>
      </c>
      <c r="AT161" s="229">
        <v>0.26923076923076922</v>
      </c>
      <c r="AU161" s="4">
        <v>112</v>
      </c>
      <c r="AW161" s="7" t="s">
        <v>48</v>
      </c>
      <c r="AX161" s="12" t="s">
        <v>49</v>
      </c>
      <c r="AY161" s="249">
        <v>154</v>
      </c>
      <c r="AZ161" s="4">
        <v>175</v>
      </c>
      <c r="BA161" s="953">
        <v>175</v>
      </c>
      <c r="BB161" s="954">
        <v>94</v>
      </c>
      <c r="BC161" s="955">
        <v>110</v>
      </c>
      <c r="BD161" s="956">
        <v>35</v>
      </c>
      <c r="BE161" s="957">
        <v>112</v>
      </c>
      <c r="BF161" s="183">
        <v>163.5</v>
      </c>
      <c r="BG161" s="586">
        <v>169</v>
      </c>
    </row>
    <row r="162" spans="1:59" x14ac:dyDescent="0.25">
      <c r="A162" s="10" t="s">
        <v>835</v>
      </c>
      <c r="B162" s="13" t="s">
        <v>496</v>
      </c>
      <c r="C162" s="156">
        <v>5.9411142857142858</v>
      </c>
      <c r="D162" s="4">
        <v>33</v>
      </c>
      <c r="F162" s="10" t="s">
        <v>835</v>
      </c>
      <c r="G162" s="13" t="s">
        <v>496</v>
      </c>
      <c r="H162" s="1064">
        <v>0.72555238095238117</v>
      </c>
      <c r="I162" s="4">
        <v>26</v>
      </c>
      <c r="K162" s="10" t="s">
        <v>835</v>
      </c>
      <c r="L162" s="13" t="s">
        <v>496</v>
      </c>
      <c r="M162" s="47"/>
      <c r="N162" s="156">
        <v>5.9411142857142858</v>
      </c>
      <c r="O162" s="422">
        <v>6.666666666666667</v>
      </c>
      <c r="P162" s="1064">
        <v>0.72555238095238117</v>
      </c>
      <c r="Q162" s="1061">
        <v>4</v>
      </c>
      <c r="R162" s="1062">
        <v>2.9022095238095247</v>
      </c>
      <c r="S162" s="47">
        <v>25</v>
      </c>
      <c r="U162" s="10" t="s">
        <v>835</v>
      </c>
      <c r="V162" s="13" t="s">
        <v>496</v>
      </c>
      <c r="W162" s="47">
        <v>26</v>
      </c>
      <c r="X162" s="47">
        <v>18</v>
      </c>
      <c r="Y162" s="229">
        <v>1.4444444444444444</v>
      </c>
      <c r="Z162" s="47">
        <v>8</v>
      </c>
      <c r="AA162" s="47">
        <v>8</v>
      </c>
      <c r="AB162" s="1052">
        <v>0.5</v>
      </c>
      <c r="AC162" s="44">
        <v>47</v>
      </c>
      <c r="AE162" s="10" t="s">
        <v>835</v>
      </c>
      <c r="AF162" s="13" t="s">
        <v>496</v>
      </c>
      <c r="AG162" s="1062">
        <v>2.9022095238095247</v>
      </c>
      <c r="AH162" s="47">
        <v>26</v>
      </c>
      <c r="AI162" s="47">
        <v>18</v>
      </c>
      <c r="AJ162" s="229">
        <v>1.4444444444444444</v>
      </c>
      <c r="AK162" s="4">
        <v>51</v>
      </c>
      <c r="AM162" s="10" t="s">
        <v>835</v>
      </c>
      <c r="AN162" s="13" t="s">
        <v>496</v>
      </c>
      <c r="AO162" s="1062">
        <v>2.9022095238095247</v>
      </c>
      <c r="AP162" s="47">
        <v>44</v>
      </c>
      <c r="AQ162" s="47">
        <v>26</v>
      </c>
      <c r="AR162" s="47">
        <v>-12</v>
      </c>
      <c r="AS162" s="47">
        <v>14</v>
      </c>
      <c r="AT162" s="229">
        <v>2.1666666666666665</v>
      </c>
      <c r="AU162" s="4">
        <v>22</v>
      </c>
      <c r="AW162" s="10" t="s">
        <v>835</v>
      </c>
      <c r="AX162" s="13" t="s">
        <v>496</v>
      </c>
      <c r="AY162" s="249">
        <v>33</v>
      </c>
      <c r="AZ162" s="4">
        <v>26</v>
      </c>
      <c r="BA162" s="953">
        <v>25</v>
      </c>
      <c r="BB162" s="954">
        <v>47</v>
      </c>
      <c r="BC162" s="955">
        <v>51</v>
      </c>
      <c r="BD162" s="956">
        <v>44</v>
      </c>
      <c r="BE162" s="957">
        <v>22</v>
      </c>
      <c r="BF162" s="183">
        <v>38.666666666666664</v>
      </c>
      <c r="BG162" s="586">
        <v>29</v>
      </c>
    </row>
    <row r="163" spans="1:59" x14ac:dyDescent="0.25">
      <c r="A163" s="755" t="s">
        <v>835</v>
      </c>
      <c r="B163" s="11" t="s">
        <v>868</v>
      </c>
      <c r="C163" s="144">
        <v>9.2857142857142865</v>
      </c>
      <c r="D163" s="4">
        <v>157</v>
      </c>
      <c r="F163" s="755" t="s">
        <v>835</v>
      </c>
      <c r="G163" s="11" t="s">
        <v>868</v>
      </c>
      <c r="H163" s="1064">
        <v>-0.85711428571428705</v>
      </c>
      <c r="I163" s="4">
        <v>163</v>
      </c>
      <c r="K163" s="755" t="s">
        <v>835</v>
      </c>
      <c r="L163" s="11" t="s">
        <v>868</v>
      </c>
      <c r="M163" s="47"/>
      <c r="N163" s="144">
        <v>9.2857142857142865</v>
      </c>
      <c r="O163" s="136">
        <v>8.4285999999999994</v>
      </c>
      <c r="P163" s="1064">
        <v>-0.85711428571428705</v>
      </c>
      <c r="Q163" s="1061">
        <v>3</v>
      </c>
      <c r="R163" s="1062">
        <v>-2.5713428571428611</v>
      </c>
      <c r="S163" s="47">
        <v>154</v>
      </c>
      <c r="U163" s="755" t="s">
        <v>835</v>
      </c>
      <c r="V163" s="11" t="s">
        <v>868</v>
      </c>
      <c r="W163" s="47">
        <v>5</v>
      </c>
      <c r="X163" s="47">
        <v>10</v>
      </c>
      <c r="Y163" s="229">
        <v>0.5</v>
      </c>
      <c r="Z163" s="47"/>
      <c r="AA163" s="47">
        <v>5</v>
      </c>
      <c r="AB163" s="1052">
        <v>0</v>
      </c>
      <c r="AC163" s="44">
        <v>112</v>
      </c>
      <c r="AE163" s="755" t="s">
        <v>835</v>
      </c>
      <c r="AF163" s="11" t="s">
        <v>868</v>
      </c>
      <c r="AG163" s="1062">
        <v>-2.5713428571428611</v>
      </c>
      <c r="AH163" s="47">
        <v>5</v>
      </c>
      <c r="AI163" s="47">
        <v>10</v>
      </c>
      <c r="AJ163" s="229">
        <v>0.5</v>
      </c>
      <c r="AK163" s="4">
        <v>116</v>
      </c>
      <c r="AM163" s="755" t="s">
        <v>835</v>
      </c>
      <c r="AN163" s="11" t="s">
        <v>868</v>
      </c>
      <c r="AO163" s="1062">
        <v>-2.5713428571428611</v>
      </c>
      <c r="AP163" s="47">
        <v>15</v>
      </c>
      <c r="AQ163" s="47">
        <v>0</v>
      </c>
      <c r="AR163" s="47">
        <v>-12</v>
      </c>
      <c r="AS163" s="47">
        <v>-12</v>
      </c>
      <c r="AT163" s="229">
        <v>0</v>
      </c>
      <c r="AU163" s="4">
        <v>124</v>
      </c>
      <c r="AW163" s="755" t="s">
        <v>835</v>
      </c>
      <c r="AX163" s="11" t="s">
        <v>868</v>
      </c>
      <c r="AY163" s="249">
        <v>157</v>
      </c>
      <c r="AZ163" s="4">
        <v>163</v>
      </c>
      <c r="BA163" s="953">
        <v>154</v>
      </c>
      <c r="BB163" s="954">
        <v>112</v>
      </c>
      <c r="BC163" s="955">
        <v>116</v>
      </c>
      <c r="BD163" s="956">
        <v>15</v>
      </c>
      <c r="BE163" s="957">
        <v>124</v>
      </c>
      <c r="BF163" s="183">
        <v>165.5</v>
      </c>
      <c r="BG163" s="586">
        <v>171</v>
      </c>
    </row>
    <row r="164" spans="1:59" x14ac:dyDescent="0.25">
      <c r="A164" s="755" t="s">
        <v>941</v>
      </c>
      <c r="B164" s="13" t="s">
        <v>838</v>
      </c>
      <c r="C164" s="416">
        <v>4.8833000000000002</v>
      </c>
      <c r="D164" s="45">
        <v>8</v>
      </c>
      <c r="F164" s="755" t="s">
        <v>941</v>
      </c>
      <c r="G164" s="13" t="s">
        <v>838</v>
      </c>
      <c r="H164" s="1070">
        <v>1.5610999999999997</v>
      </c>
      <c r="I164" s="45">
        <v>4</v>
      </c>
      <c r="K164" s="755" t="s">
        <v>941</v>
      </c>
      <c r="L164" s="13" t="s">
        <v>838</v>
      </c>
      <c r="M164" s="45">
        <v>1</v>
      </c>
      <c r="N164" s="416">
        <v>4.8833000000000002</v>
      </c>
      <c r="O164" s="1077">
        <v>6.4443999999999999</v>
      </c>
      <c r="P164" s="1070">
        <f>+O164-N164</f>
        <v>1.5610999999999997</v>
      </c>
      <c r="Q164" s="1071">
        <v>5</v>
      </c>
      <c r="R164" s="1072">
        <f>+P164*Q164</f>
        <v>7.8054999999999986</v>
      </c>
      <c r="S164" s="45">
        <v>1</v>
      </c>
      <c r="U164" s="755" t="s">
        <v>941</v>
      </c>
      <c r="V164" s="13" t="s">
        <v>838</v>
      </c>
      <c r="W164" s="45">
        <v>62</v>
      </c>
      <c r="X164" s="45">
        <v>11</v>
      </c>
      <c r="Y164" s="959">
        <v>5.6363636363636367</v>
      </c>
      <c r="Z164" s="45">
        <v>19</v>
      </c>
      <c r="AA164" s="45">
        <v>6</v>
      </c>
      <c r="AB164" s="1074">
        <v>0.76</v>
      </c>
      <c r="AC164" s="45">
        <f>+AC163+1</f>
        <v>113</v>
      </c>
      <c r="AE164" s="755" t="s">
        <v>941</v>
      </c>
      <c r="AF164" s="13" t="s">
        <v>838</v>
      </c>
      <c r="AG164" s="1072">
        <v>7.8054999999999986</v>
      </c>
      <c r="AH164" s="45">
        <v>62</v>
      </c>
      <c r="AI164" s="45">
        <v>11</v>
      </c>
      <c r="AJ164" s="959">
        <v>5.6363636363636367</v>
      </c>
      <c r="AK164" s="45">
        <v>6</v>
      </c>
      <c r="AM164" s="755" t="s">
        <v>941</v>
      </c>
      <c r="AN164" s="13" t="s">
        <v>838</v>
      </c>
      <c r="AO164" s="1072">
        <v>7.8054999999999986</v>
      </c>
      <c r="AP164" s="45">
        <v>73</v>
      </c>
      <c r="AQ164" s="45">
        <v>25</v>
      </c>
      <c r="AR164" s="45">
        <v>-6</v>
      </c>
      <c r="AS164" s="45">
        <v>19</v>
      </c>
      <c r="AT164" s="959">
        <v>4.166666666666667</v>
      </c>
      <c r="AU164" s="45">
        <v>9</v>
      </c>
      <c r="AW164" s="755" t="s">
        <v>941</v>
      </c>
      <c r="AX164" s="13" t="s">
        <v>838</v>
      </c>
      <c r="AY164" s="45">
        <v>8</v>
      </c>
      <c r="AZ164" s="45">
        <v>4</v>
      </c>
      <c r="BA164" s="45">
        <v>1</v>
      </c>
      <c r="BB164" s="45">
        <v>6</v>
      </c>
      <c r="BC164" s="45">
        <v>6</v>
      </c>
      <c r="BD164" s="45">
        <v>73</v>
      </c>
      <c r="BE164" s="45">
        <v>9</v>
      </c>
      <c r="BF164" s="959">
        <v>6</v>
      </c>
      <c r="BG164" s="960">
        <v>2</v>
      </c>
    </row>
    <row r="165" spans="1:59" x14ac:dyDescent="0.25">
      <c r="A165" s="962" t="s">
        <v>841</v>
      </c>
      <c r="B165" s="13" t="s">
        <v>842</v>
      </c>
      <c r="C165" s="497">
        <v>5</v>
      </c>
      <c r="D165" s="4">
        <v>10</v>
      </c>
      <c r="F165" s="962" t="s">
        <v>841</v>
      </c>
      <c r="G165" s="13" t="s">
        <v>842</v>
      </c>
      <c r="H165" s="670">
        <v>0</v>
      </c>
      <c r="I165" s="4">
        <v>82</v>
      </c>
      <c r="K165" s="962" t="s">
        <v>841</v>
      </c>
      <c r="L165" s="13" t="s">
        <v>842</v>
      </c>
      <c r="M165" s="47"/>
      <c r="N165" s="497">
        <v>5</v>
      </c>
      <c r="O165" s="1060">
        <v>5</v>
      </c>
      <c r="P165" s="670">
        <v>0</v>
      </c>
      <c r="Q165" s="1061">
        <v>6</v>
      </c>
      <c r="R165" s="1062">
        <v>0</v>
      </c>
      <c r="S165" s="47">
        <v>81</v>
      </c>
      <c r="U165" s="962" t="s">
        <v>841</v>
      </c>
      <c r="V165" s="13" t="s">
        <v>842</v>
      </c>
      <c r="W165" s="47">
        <v>5</v>
      </c>
      <c r="X165" s="47">
        <v>0</v>
      </c>
      <c r="Y165" s="229" t="e">
        <v>#DIV/0!</v>
      </c>
      <c r="Z165" s="125"/>
      <c r="AA165" s="125"/>
      <c r="AB165" s="1052" t="e">
        <v>#DIV/0!</v>
      </c>
      <c r="AC165" s="44">
        <v>1</v>
      </c>
      <c r="AE165" s="962" t="s">
        <v>841</v>
      </c>
      <c r="AF165" s="13" t="s">
        <v>842</v>
      </c>
      <c r="AG165" s="1062">
        <v>0</v>
      </c>
      <c r="AH165" s="47">
        <v>5</v>
      </c>
      <c r="AI165" s="47"/>
      <c r="AJ165" s="229" t="e">
        <v>#DIV/0!</v>
      </c>
      <c r="AK165" s="4">
        <v>1</v>
      </c>
      <c r="AM165" s="962" t="s">
        <v>841</v>
      </c>
      <c r="AN165" s="13" t="s">
        <v>842</v>
      </c>
      <c r="AO165" s="1062">
        <v>0</v>
      </c>
      <c r="AP165" s="47">
        <v>5</v>
      </c>
      <c r="AQ165" s="47">
        <v>0</v>
      </c>
      <c r="AR165" s="47">
        <v>0</v>
      </c>
      <c r="AS165" s="47">
        <v>0</v>
      </c>
      <c r="AT165" s="229" t="e">
        <v>#DIV/0!</v>
      </c>
      <c r="AU165" s="4">
        <v>1</v>
      </c>
      <c r="AW165" s="962" t="s">
        <v>841</v>
      </c>
      <c r="AX165" s="13" t="s">
        <v>842</v>
      </c>
      <c r="AY165" s="249">
        <v>10</v>
      </c>
      <c r="AZ165" s="4">
        <v>82</v>
      </c>
      <c r="BA165" s="953">
        <v>81</v>
      </c>
      <c r="BB165" s="954">
        <v>1</v>
      </c>
      <c r="BC165" s="955">
        <v>1</v>
      </c>
      <c r="BD165" s="956">
        <v>5</v>
      </c>
      <c r="BE165" s="957">
        <v>1</v>
      </c>
      <c r="BF165" s="183">
        <v>32.833333333333336</v>
      </c>
      <c r="BG165" s="586">
        <v>22</v>
      </c>
    </row>
    <row r="166" spans="1:59" x14ac:dyDescent="0.25">
      <c r="A166" s="7" t="s">
        <v>843</v>
      </c>
      <c r="B166" s="11" t="s">
        <v>846</v>
      </c>
      <c r="C166" s="144">
        <v>6.8888888888888893</v>
      </c>
      <c r="D166" s="4">
        <v>76</v>
      </c>
      <c r="F166" s="7" t="s">
        <v>843</v>
      </c>
      <c r="G166" s="11" t="s">
        <v>846</v>
      </c>
      <c r="H166" s="1064">
        <v>0</v>
      </c>
      <c r="I166" s="4">
        <v>82</v>
      </c>
      <c r="K166" s="7" t="s">
        <v>843</v>
      </c>
      <c r="L166" s="11" t="s">
        <v>846</v>
      </c>
      <c r="M166" s="47"/>
      <c r="N166" s="144">
        <v>6.8888888888888893</v>
      </c>
      <c r="O166" s="136">
        <v>6.8888888888888893</v>
      </c>
      <c r="P166" s="1064">
        <v>0</v>
      </c>
      <c r="Q166" s="1061">
        <v>4</v>
      </c>
      <c r="R166" s="1062">
        <v>0</v>
      </c>
      <c r="S166" s="47">
        <v>81</v>
      </c>
      <c r="U166" s="7" t="s">
        <v>843</v>
      </c>
      <c r="V166" s="11" t="s">
        <v>846</v>
      </c>
      <c r="W166" s="47">
        <v>8</v>
      </c>
      <c r="X166" s="47">
        <v>5</v>
      </c>
      <c r="Y166" s="229">
        <v>1.6</v>
      </c>
      <c r="Z166" s="47">
        <v>6</v>
      </c>
      <c r="AA166" s="47">
        <v>5</v>
      </c>
      <c r="AB166" s="1052">
        <v>0.54545454545454541</v>
      </c>
      <c r="AC166" s="44">
        <v>41</v>
      </c>
      <c r="AE166" s="7" t="s">
        <v>843</v>
      </c>
      <c r="AF166" s="11" t="s">
        <v>846</v>
      </c>
      <c r="AG166" s="1062">
        <v>0</v>
      </c>
      <c r="AH166" s="47">
        <v>8</v>
      </c>
      <c r="AI166" s="47">
        <v>5</v>
      </c>
      <c r="AJ166" s="229">
        <v>1.6</v>
      </c>
      <c r="AK166" s="4">
        <v>45</v>
      </c>
      <c r="AM166" s="7" t="s">
        <v>843</v>
      </c>
      <c r="AN166" s="11" t="s">
        <v>846</v>
      </c>
      <c r="AO166" s="1062">
        <v>0</v>
      </c>
      <c r="AP166" s="47">
        <v>13</v>
      </c>
      <c r="AQ166" s="47">
        <v>6</v>
      </c>
      <c r="AR166" s="47">
        <v>-5</v>
      </c>
      <c r="AS166" s="47">
        <v>1</v>
      </c>
      <c r="AT166" s="229">
        <v>1.2</v>
      </c>
      <c r="AU166" s="4">
        <v>48</v>
      </c>
      <c r="AW166" s="7" t="s">
        <v>843</v>
      </c>
      <c r="AX166" s="11" t="s">
        <v>846</v>
      </c>
      <c r="AY166" s="249">
        <v>76</v>
      </c>
      <c r="AZ166" s="4">
        <v>82</v>
      </c>
      <c r="BA166" s="953">
        <v>81</v>
      </c>
      <c r="BB166" s="954">
        <v>41</v>
      </c>
      <c r="BC166" s="955">
        <v>45</v>
      </c>
      <c r="BD166" s="956">
        <v>13</v>
      </c>
      <c r="BE166" s="957">
        <v>48</v>
      </c>
      <c r="BF166" s="183">
        <v>74</v>
      </c>
      <c r="BG166" s="586">
        <v>74</v>
      </c>
    </row>
    <row r="167" spans="1:59" x14ac:dyDescent="0.25">
      <c r="A167" s="18" t="s">
        <v>843</v>
      </c>
      <c r="B167" s="11" t="s">
        <v>844</v>
      </c>
      <c r="C167" s="144">
        <v>8.0694444444444446</v>
      </c>
      <c r="D167" s="4">
        <v>125</v>
      </c>
      <c r="F167" s="18" t="s">
        <v>843</v>
      </c>
      <c r="G167" s="11" t="s">
        <v>844</v>
      </c>
      <c r="H167" s="1064">
        <v>-1.402744444444445</v>
      </c>
      <c r="I167" s="4">
        <v>171</v>
      </c>
      <c r="K167" s="18" t="s">
        <v>843</v>
      </c>
      <c r="L167" s="11" t="s">
        <v>844</v>
      </c>
      <c r="M167" s="47"/>
      <c r="N167" s="144">
        <v>8.0694444444444446</v>
      </c>
      <c r="O167" s="422">
        <v>6.6666999999999996</v>
      </c>
      <c r="P167" s="1064">
        <v>-1.402744444444445</v>
      </c>
      <c r="Q167" s="1061">
        <v>4</v>
      </c>
      <c r="R167" s="1062">
        <v>-5.6109777777777801</v>
      </c>
      <c r="S167" s="47">
        <v>169</v>
      </c>
      <c r="U167" s="18" t="s">
        <v>843</v>
      </c>
      <c r="V167" s="11" t="s">
        <v>844</v>
      </c>
      <c r="W167" s="47">
        <v>20</v>
      </c>
      <c r="X167" s="47">
        <v>26</v>
      </c>
      <c r="Y167" s="229">
        <v>0.76923076923076927</v>
      </c>
      <c r="Z167" s="47">
        <v>10</v>
      </c>
      <c r="AA167" s="47">
        <v>11</v>
      </c>
      <c r="AB167" s="1052">
        <v>0.47619047619047616</v>
      </c>
      <c r="AC167" s="44">
        <v>69</v>
      </c>
      <c r="AE167" s="18" t="s">
        <v>843</v>
      </c>
      <c r="AF167" s="11" t="s">
        <v>844</v>
      </c>
      <c r="AG167" s="1062">
        <v>-5.6109777777777801</v>
      </c>
      <c r="AH167" s="47">
        <v>20</v>
      </c>
      <c r="AI167" s="47">
        <v>26</v>
      </c>
      <c r="AJ167" s="229">
        <v>0.76923076923076927</v>
      </c>
      <c r="AK167" s="4">
        <v>95</v>
      </c>
      <c r="AM167" s="18" t="s">
        <v>843</v>
      </c>
      <c r="AN167" s="11" t="s">
        <v>844</v>
      </c>
      <c r="AO167" s="1062">
        <v>-5.6109777777777801</v>
      </c>
      <c r="AP167" s="47">
        <v>46</v>
      </c>
      <c r="AQ167" s="47">
        <v>12</v>
      </c>
      <c r="AR167" s="47">
        <v>-18</v>
      </c>
      <c r="AS167" s="47">
        <v>-6</v>
      </c>
      <c r="AT167" s="229">
        <v>0.66666666666666663</v>
      </c>
      <c r="AU167" s="4">
        <v>88</v>
      </c>
      <c r="AW167" s="18" t="s">
        <v>843</v>
      </c>
      <c r="AX167" s="11" t="s">
        <v>844</v>
      </c>
      <c r="AY167" s="249">
        <v>125</v>
      </c>
      <c r="AZ167" s="4">
        <v>171</v>
      </c>
      <c r="BA167" s="953">
        <v>169</v>
      </c>
      <c r="BB167" s="954">
        <v>69</v>
      </c>
      <c r="BC167" s="955">
        <v>95</v>
      </c>
      <c r="BD167" s="956">
        <v>46</v>
      </c>
      <c r="BE167" s="957">
        <v>88</v>
      </c>
      <c r="BF167" s="183">
        <v>144.16666666666666</v>
      </c>
      <c r="BG167" s="586">
        <v>160</v>
      </c>
    </row>
    <row r="168" spans="1:59" x14ac:dyDescent="0.25">
      <c r="A168" s="17" t="s">
        <v>942</v>
      </c>
      <c r="B168" s="13" t="s">
        <v>943</v>
      </c>
      <c r="C168" s="497">
        <v>6.6</v>
      </c>
      <c r="D168" s="4">
        <v>61</v>
      </c>
      <c r="F168" s="17" t="s">
        <v>942</v>
      </c>
      <c r="G168" s="13" t="s">
        <v>943</v>
      </c>
      <c r="H168" s="670">
        <v>-0.59999999999999964</v>
      </c>
      <c r="I168" s="4">
        <v>155</v>
      </c>
      <c r="K168" s="17" t="s">
        <v>942</v>
      </c>
      <c r="L168" s="13" t="s">
        <v>943</v>
      </c>
      <c r="M168" s="47"/>
      <c r="N168" s="497">
        <v>6.6</v>
      </c>
      <c r="O168" s="1060">
        <v>6</v>
      </c>
      <c r="P168" s="670">
        <v>-0.59999999999999964</v>
      </c>
      <c r="Q168" s="1061">
        <v>5</v>
      </c>
      <c r="R168" s="1062">
        <v>-2.9999999999999982</v>
      </c>
      <c r="S168" s="47">
        <v>160</v>
      </c>
      <c r="U168" s="17" t="s">
        <v>942</v>
      </c>
      <c r="V168" s="13" t="s">
        <v>943</v>
      </c>
      <c r="W168" s="47">
        <v>2</v>
      </c>
      <c r="X168" s="47">
        <v>3</v>
      </c>
      <c r="Y168" s="229">
        <v>0.66666666666666663</v>
      </c>
      <c r="Z168" s="47">
        <v>1</v>
      </c>
      <c r="AA168" s="47">
        <v>2</v>
      </c>
      <c r="AB168" s="1052">
        <v>0.33333333333333331</v>
      </c>
      <c r="AC168" s="44">
        <v>85</v>
      </c>
      <c r="AE168" s="17" t="s">
        <v>942</v>
      </c>
      <c r="AF168" s="13" t="s">
        <v>943</v>
      </c>
      <c r="AG168" s="1062">
        <v>-2.9999999999999982</v>
      </c>
      <c r="AH168" s="47">
        <v>2</v>
      </c>
      <c r="AI168" s="47">
        <v>3</v>
      </c>
      <c r="AJ168" s="229">
        <v>0.66666666666666663</v>
      </c>
      <c r="AK168" s="4">
        <v>105</v>
      </c>
      <c r="AM168" s="17" t="s">
        <v>942</v>
      </c>
      <c r="AN168" s="13" t="s">
        <v>943</v>
      </c>
      <c r="AO168" s="1062">
        <v>-2.9999999999999982</v>
      </c>
      <c r="AP168" s="47">
        <v>5</v>
      </c>
      <c r="AQ168" s="47">
        <v>1</v>
      </c>
      <c r="AR168" s="47">
        <v>-4</v>
      </c>
      <c r="AS168" s="47">
        <v>-3</v>
      </c>
      <c r="AT168" s="229">
        <v>0.25</v>
      </c>
      <c r="AU168" s="4">
        <v>113</v>
      </c>
      <c r="AW168" s="17" t="s">
        <v>942</v>
      </c>
      <c r="AX168" s="13" t="s">
        <v>943</v>
      </c>
      <c r="AY168" s="249">
        <v>61</v>
      </c>
      <c r="AZ168" s="4">
        <v>155</v>
      </c>
      <c r="BA168" s="953">
        <v>160</v>
      </c>
      <c r="BB168" s="954">
        <v>85</v>
      </c>
      <c r="BC168" s="955">
        <v>105</v>
      </c>
      <c r="BD168" s="956">
        <v>5</v>
      </c>
      <c r="BE168" s="957">
        <v>113</v>
      </c>
      <c r="BF168" s="183">
        <v>136</v>
      </c>
      <c r="BG168" s="586">
        <v>149</v>
      </c>
    </row>
    <row r="169" spans="1:59" x14ac:dyDescent="0.25">
      <c r="A169" s="21" t="s">
        <v>847</v>
      </c>
      <c r="B169" s="13" t="s">
        <v>11</v>
      </c>
      <c r="C169" s="497">
        <v>4.5237428571428566</v>
      </c>
      <c r="D169" s="4">
        <v>5</v>
      </c>
      <c r="F169" s="21" t="s">
        <v>847</v>
      </c>
      <c r="G169" s="13" t="s">
        <v>11</v>
      </c>
      <c r="H169" s="1064">
        <v>1.1428571428571432</v>
      </c>
      <c r="I169" s="4">
        <v>15</v>
      </c>
      <c r="K169" s="21" t="s">
        <v>847</v>
      </c>
      <c r="L169" s="13" t="s">
        <v>11</v>
      </c>
      <c r="M169" s="47"/>
      <c r="N169" s="497">
        <v>4.5237428571428566</v>
      </c>
      <c r="O169" s="136">
        <v>5.6665999999999999</v>
      </c>
      <c r="P169" s="1064">
        <v>1.1428571428571432</v>
      </c>
      <c r="Q169" s="1061">
        <v>5</v>
      </c>
      <c r="R169" s="1062">
        <v>5.7142857142857162</v>
      </c>
      <c r="S169" s="47">
        <v>5</v>
      </c>
      <c r="U169" s="21" t="s">
        <v>847</v>
      </c>
      <c r="V169" s="13" t="s">
        <v>11</v>
      </c>
      <c r="W169" s="47">
        <v>13</v>
      </c>
      <c r="X169" s="47">
        <v>3</v>
      </c>
      <c r="Y169" s="229">
        <v>4.333333333333333</v>
      </c>
      <c r="Z169" s="47">
        <v>7</v>
      </c>
      <c r="AA169" s="47"/>
      <c r="AB169" s="1052">
        <v>1</v>
      </c>
      <c r="AC169" s="44">
        <v>1</v>
      </c>
      <c r="AE169" s="21" t="s">
        <v>847</v>
      </c>
      <c r="AF169" s="13" t="s">
        <v>11</v>
      </c>
      <c r="AG169" s="1062">
        <v>5.7142857142857162</v>
      </c>
      <c r="AH169" s="47">
        <v>13</v>
      </c>
      <c r="AI169" s="47">
        <v>3</v>
      </c>
      <c r="AJ169" s="229">
        <v>4.333333333333333</v>
      </c>
      <c r="AK169" s="4">
        <v>13</v>
      </c>
      <c r="AM169" s="21" t="s">
        <v>847</v>
      </c>
      <c r="AN169" s="13" t="s">
        <v>11</v>
      </c>
      <c r="AO169" s="1062">
        <v>5.7142857142857162</v>
      </c>
      <c r="AP169" s="47">
        <v>16</v>
      </c>
      <c r="AQ169" s="47">
        <v>11</v>
      </c>
      <c r="AR169" s="47">
        <v>0</v>
      </c>
      <c r="AS169" s="47">
        <v>11</v>
      </c>
      <c r="AT169" s="229" t="e">
        <v>#DIV/0!</v>
      </c>
      <c r="AU169" s="4">
        <v>1</v>
      </c>
      <c r="AW169" s="21" t="s">
        <v>847</v>
      </c>
      <c r="AX169" s="13" t="s">
        <v>11</v>
      </c>
      <c r="AY169" s="249">
        <v>5</v>
      </c>
      <c r="AZ169" s="4">
        <v>15</v>
      </c>
      <c r="BA169" s="953">
        <v>5</v>
      </c>
      <c r="BB169" s="954">
        <v>1</v>
      </c>
      <c r="BC169" s="955">
        <v>13</v>
      </c>
      <c r="BD169" s="956">
        <v>16</v>
      </c>
      <c r="BE169" s="957">
        <v>1</v>
      </c>
      <c r="BF169" s="183">
        <v>7.666666666666667</v>
      </c>
      <c r="BG169" s="586">
        <v>4</v>
      </c>
    </row>
    <row r="170" spans="1:59" x14ac:dyDescent="0.25">
      <c r="A170" s="17" t="s">
        <v>848</v>
      </c>
      <c r="B170" s="13" t="s">
        <v>849</v>
      </c>
      <c r="C170" s="416">
        <v>6.1333000000000002</v>
      </c>
      <c r="D170" s="45">
        <v>46</v>
      </c>
      <c r="F170" s="17" t="s">
        <v>848</v>
      </c>
      <c r="G170" s="13" t="s">
        <v>849</v>
      </c>
      <c r="H170" s="1070">
        <v>-0.6333000000000002</v>
      </c>
      <c r="I170" s="45">
        <v>156</v>
      </c>
      <c r="K170" s="17" t="s">
        <v>848</v>
      </c>
      <c r="L170" s="13" t="s">
        <v>849</v>
      </c>
      <c r="M170" s="45">
        <v>1</v>
      </c>
      <c r="N170" s="416">
        <v>6.1333000000000002</v>
      </c>
      <c r="O170" s="1077">
        <v>5.5</v>
      </c>
      <c r="P170" s="1070">
        <f>+O170-N170</f>
        <v>-0.6333000000000002</v>
      </c>
      <c r="Q170" s="1071">
        <v>5</v>
      </c>
      <c r="R170" s="1072">
        <f>+P170*Q170</f>
        <v>-3.166500000000001</v>
      </c>
      <c r="S170" s="45">
        <v>166</v>
      </c>
      <c r="U170" s="17" t="s">
        <v>848</v>
      </c>
      <c r="V170" s="13" t="s">
        <v>849</v>
      </c>
      <c r="W170" s="45">
        <v>24</v>
      </c>
      <c r="X170" s="45">
        <v>18</v>
      </c>
      <c r="Y170" s="959">
        <v>1.3333333333333333</v>
      </c>
      <c r="Z170" s="45">
        <v>9</v>
      </c>
      <c r="AA170" s="45">
        <v>8</v>
      </c>
      <c r="AB170" s="1074">
        <v>0.52941176470588236</v>
      </c>
      <c r="AC170" s="45">
        <v>45</v>
      </c>
      <c r="AE170" s="17" t="s">
        <v>848</v>
      </c>
      <c r="AF170" s="13" t="s">
        <v>849</v>
      </c>
      <c r="AG170" s="1072">
        <v>-3.166500000000001</v>
      </c>
      <c r="AH170" s="45">
        <v>24</v>
      </c>
      <c r="AI170" s="45">
        <v>18</v>
      </c>
      <c r="AJ170" s="959">
        <v>1.3333333333333333</v>
      </c>
      <c r="AK170" s="45">
        <v>58</v>
      </c>
      <c r="AM170" s="17" t="s">
        <v>848</v>
      </c>
      <c r="AN170" s="13" t="s">
        <v>849</v>
      </c>
      <c r="AO170" s="1072">
        <v>-3.166500000000001</v>
      </c>
      <c r="AP170" s="45">
        <v>42</v>
      </c>
      <c r="AQ170" s="45">
        <v>12</v>
      </c>
      <c r="AR170" s="45">
        <v>-14</v>
      </c>
      <c r="AS170" s="45">
        <v>-2</v>
      </c>
      <c r="AT170" s="959">
        <v>0.8571428571428571</v>
      </c>
      <c r="AU170" s="45">
        <v>79</v>
      </c>
      <c r="AW170" s="17" t="s">
        <v>848</v>
      </c>
      <c r="AX170" s="13" t="s">
        <v>849</v>
      </c>
      <c r="AY170" s="45">
        <v>46</v>
      </c>
      <c r="AZ170" s="45">
        <v>156</v>
      </c>
      <c r="BA170" s="45">
        <v>166</v>
      </c>
      <c r="BB170" s="45">
        <v>45</v>
      </c>
      <c r="BC170" s="45">
        <v>58</v>
      </c>
      <c r="BD170" s="45">
        <v>42</v>
      </c>
      <c r="BE170" s="45">
        <v>79</v>
      </c>
      <c r="BF170" s="959">
        <v>110</v>
      </c>
      <c r="BG170" s="960">
        <v>116</v>
      </c>
    </row>
    <row r="171" spans="1:59" x14ac:dyDescent="0.25">
      <c r="A171" s="21" t="s">
        <v>851</v>
      </c>
      <c r="B171" s="13" t="s">
        <v>852</v>
      </c>
      <c r="C171" s="144">
        <v>4.6666666666666661</v>
      </c>
      <c r="D171" s="4">
        <v>6</v>
      </c>
      <c r="F171" s="21" t="s">
        <v>851</v>
      </c>
      <c r="G171" s="13" t="s">
        <v>852</v>
      </c>
      <c r="H171" s="1064">
        <v>-0.11111111111111072</v>
      </c>
      <c r="I171" s="4">
        <v>116</v>
      </c>
      <c r="K171" s="21" t="s">
        <v>851</v>
      </c>
      <c r="L171" s="13" t="s">
        <v>852</v>
      </c>
      <c r="M171" s="47"/>
      <c r="N171" s="144">
        <v>4.6666666666666661</v>
      </c>
      <c r="O171" s="1088">
        <v>4.5555555555555554</v>
      </c>
      <c r="P171" s="1064">
        <v>-0.11111111111111072</v>
      </c>
      <c r="Q171" s="1061">
        <v>6</v>
      </c>
      <c r="R171" s="1062">
        <v>-0.6666666666666643</v>
      </c>
      <c r="S171" s="47">
        <v>129</v>
      </c>
      <c r="U171" s="21" t="s">
        <v>851</v>
      </c>
      <c r="V171" s="13" t="s">
        <v>852</v>
      </c>
      <c r="W171" s="47">
        <v>15</v>
      </c>
      <c r="X171" s="47">
        <v>3</v>
      </c>
      <c r="Y171" s="229">
        <v>5</v>
      </c>
      <c r="Z171" s="47"/>
      <c r="AA171" s="47">
        <v>1</v>
      </c>
      <c r="AB171" s="1052">
        <v>0</v>
      </c>
      <c r="AC171" s="44">
        <v>112</v>
      </c>
      <c r="AE171" s="21" t="s">
        <v>851</v>
      </c>
      <c r="AF171" s="13" t="s">
        <v>852</v>
      </c>
      <c r="AG171" s="1062">
        <v>-0.6666666666666643</v>
      </c>
      <c r="AH171" s="47">
        <v>15</v>
      </c>
      <c r="AI171" s="47">
        <v>3</v>
      </c>
      <c r="AJ171" s="229">
        <v>5</v>
      </c>
      <c r="AK171" s="4">
        <v>8</v>
      </c>
      <c r="AM171" s="21" t="s">
        <v>851</v>
      </c>
      <c r="AN171" s="13" t="s">
        <v>852</v>
      </c>
      <c r="AO171" s="1062">
        <v>-0.6666666666666643</v>
      </c>
      <c r="AP171" s="47">
        <v>18</v>
      </c>
      <c r="AQ171" s="47">
        <v>0</v>
      </c>
      <c r="AR171" s="47">
        <v>-6</v>
      </c>
      <c r="AS171" s="47">
        <v>-6</v>
      </c>
      <c r="AT171" s="229">
        <v>0</v>
      </c>
      <c r="AU171" s="4">
        <v>124</v>
      </c>
      <c r="AW171" s="21" t="s">
        <v>851</v>
      </c>
      <c r="AX171" s="13" t="s">
        <v>852</v>
      </c>
      <c r="AY171" s="249">
        <v>6</v>
      </c>
      <c r="AZ171" s="4">
        <v>116</v>
      </c>
      <c r="BA171" s="953">
        <v>129</v>
      </c>
      <c r="BB171" s="954">
        <v>112</v>
      </c>
      <c r="BC171" s="955">
        <v>8</v>
      </c>
      <c r="BD171" s="956">
        <v>18</v>
      </c>
      <c r="BE171" s="957">
        <v>124</v>
      </c>
      <c r="BF171" s="183">
        <v>100.5</v>
      </c>
      <c r="BG171" s="586">
        <v>108</v>
      </c>
    </row>
    <row r="172" spans="1:59" x14ac:dyDescent="0.25">
      <c r="A172" s="16" t="s">
        <v>851</v>
      </c>
      <c r="B172" s="13" t="s">
        <v>853</v>
      </c>
      <c r="C172" s="497">
        <v>6.666666666666667</v>
      </c>
      <c r="D172" s="4">
        <v>62</v>
      </c>
      <c r="F172" s="16" t="s">
        <v>851</v>
      </c>
      <c r="G172" s="13" t="s">
        <v>853</v>
      </c>
      <c r="H172" s="670">
        <v>0.33333333333333304</v>
      </c>
      <c r="I172" s="4">
        <v>53</v>
      </c>
      <c r="K172" s="16" t="s">
        <v>851</v>
      </c>
      <c r="L172" s="13" t="s">
        <v>853</v>
      </c>
      <c r="M172" s="47"/>
      <c r="N172" s="497">
        <v>6.666666666666667</v>
      </c>
      <c r="O172" s="1060">
        <v>7</v>
      </c>
      <c r="P172" s="670">
        <v>0.33333333333333304</v>
      </c>
      <c r="Q172" s="1061">
        <v>4</v>
      </c>
      <c r="R172" s="1062">
        <v>1.3333333333333321</v>
      </c>
      <c r="S172" s="47">
        <v>52</v>
      </c>
      <c r="U172" s="16" t="s">
        <v>851</v>
      </c>
      <c r="V172" s="13" t="s">
        <v>853</v>
      </c>
      <c r="W172" s="47">
        <v>2</v>
      </c>
      <c r="X172" s="47">
        <v>1</v>
      </c>
      <c r="Y172" s="229">
        <v>2</v>
      </c>
      <c r="Z172" s="47">
        <v>2</v>
      </c>
      <c r="AA172" s="47">
        <v>1</v>
      </c>
      <c r="AB172" s="1052">
        <v>0.66666666666666663</v>
      </c>
      <c r="AC172" s="44">
        <v>17</v>
      </c>
      <c r="AE172" s="16" t="s">
        <v>851</v>
      </c>
      <c r="AF172" s="13" t="s">
        <v>853</v>
      </c>
      <c r="AG172" s="1062">
        <v>1.3333333333333321</v>
      </c>
      <c r="AH172" s="47">
        <v>2</v>
      </c>
      <c r="AI172" s="47">
        <v>1</v>
      </c>
      <c r="AJ172" s="229">
        <v>2</v>
      </c>
      <c r="AK172" s="4">
        <v>27</v>
      </c>
      <c r="AM172" s="16" t="s">
        <v>851</v>
      </c>
      <c r="AN172" s="13" t="s">
        <v>853</v>
      </c>
      <c r="AO172" s="1062">
        <v>1.3333333333333321</v>
      </c>
      <c r="AP172" s="47">
        <v>3</v>
      </c>
      <c r="AQ172" s="47">
        <v>2</v>
      </c>
      <c r="AR172" s="47">
        <v>-1</v>
      </c>
      <c r="AS172" s="47">
        <v>1</v>
      </c>
      <c r="AT172" s="229">
        <v>2</v>
      </c>
      <c r="AU172" s="4">
        <v>23</v>
      </c>
      <c r="AW172" s="16" t="s">
        <v>851</v>
      </c>
      <c r="AX172" s="13" t="s">
        <v>853</v>
      </c>
      <c r="AY172" s="249">
        <v>62</v>
      </c>
      <c r="AZ172" s="4">
        <v>53</v>
      </c>
      <c r="BA172" s="953">
        <v>52</v>
      </c>
      <c r="BB172" s="954">
        <v>17</v>
      </c>
      <c r="BC172" s="955">
        <v>27</v>
      </c>
      <c r="BD172" s="956">
        <v>3</v>
      </c>
      <c r="BE172" s="957">
        <v>23</v>
      </c>
      <c r="BF172" s="183">
        <v>44.833333333333336</v>
      </c>
      <c r="BG172" s="586">
        <v>37</v>
      </c>
    </row>
    <row r="173" spans="1:59" x14ac:dyDescent="0.25">
      <c r="A173" s="16" t="s">
        <v>855</v>
      </c>
      <c r="B173" s="13" t="s">
        <v>856</v>
      </c>
      <c r="C173" s="144">
        <v>8</v>
      </c>
      <c r="D173" s="4">
        <v>118</v>
      </c>
      <c r="F173" s="16" t="s">
        <v>855</v>
      </c>
      <c r="G173" s="13" t="s">
        <v>856</v>
      </c>
      <c r="H173" s="1064">
        <v>-0.5</v>
      </c>
      <c r="I173" s="4">
        <v>144</v>
      </c>
      <c r="K173" s="16" t="s">
        <v>855</v>
      </c>
      <c r="L173" s="13" t="s">
        <v>856</v>
      </c>
      <c r="M173" s="47"/>
      <c r="N173" s="144">
        <v>8</v>
      </c>
      <c r="O173" s="422">
        <v>7.5</v>
      </c>
      <c r="P173" s="1064">
        <v>-0.5</v>
      </c>
      <c r="Q173" s="1061">
        <v>3</v>
      </c>
      <c r="R173" s="1062">
        <v>-1.5</v>
      </c>
      <c r="S173" s="47">
        <v>141</v>
      </c>
      <c r="U173" s="16" t="s">
        <v>855</v>
      </c>
      <c r="V173" s="13" t="s">
        <v>856</v>
      </c>
      <c r="W173" s="47">
        <v>10</v>
      </c>
      <c r="X173" s="47">
        <v>11</v>
      </c>
      <c r="Y173" s="229">
        <v>0.90909090909090906</v>
      </c>
      <c r="Z173" s="47">
        <v>7</v>
      </c>
      <c r="AA173" s="47">
        <v>7</v>
      </c>
      <c r="AB173" s="1052">
        <v>0.5</v>
      </c>
      <c r="AC173" s="44">
        <v>47</v>
      </c>
      <c r="AE173" s="16" t="s">
        <v>855</v>
      </c>
      <c r="AF173" s="13" t="s">
        <v>856</v>
      </c>
      <c r="AG173" s="1062">
        <v>-1.5</v>
      </c>
      <c r="AH173" s="47">
        <v>10</v>
      </c>
      <c r="AI173" s="47">
        <v>11</v>
      </c>
      <c r="AJ173" s="229">
        <v>0.90909090909090906</v>
      </c>
      <c r="AK173" s="4">
        <v>86</v>
      </c>
      <c r="AM173" s="16" t="s">
        <v>855</v>
      </c>
      <c r="AN173" s="13" t="s">
        <v>856</v>
      </c>
      <c r="AO173" s="1062">
        <v>-1.5</v>
      </c>
      <c r="AP173" s="47">
        <v>21</v>
      </c>
      <c r="AQ173" s="47">
        <v>7</v>
      </c>
      <c r="AR173" s="47">
        <v>-15</v>
      </c>
      <c r="AS173" s="47">
        <v>-8</v>
      </c>
      <c r="AT173" s="229">
        <v>0.46666666666666667</v>
      </c>
      <c r="AU173" s="4">
        <v>98</v>
      </c>
      <c r="AW173" s="16" t="s">
        <v>855</v>
      </c>
      <c r="AX173" s="13" t="s">
        <v>856</v>
      </c>
      <c r="AY173" s="249">
        <v>118</v>
      </c>
      <c r="AZ173" s="4">
        <v>144</v>
      </c>
      <c r="BA173" s="953">
        <v>141</v>
      </c>
      <c r="BB173" s="954">
        <v>47</v>
      </c>
      <c r="BC173" s="955">
        <v>86</v>
      </c>
      <c r="BD173" s="956">
        <v>21</v>
      </c>
      <c r="BE173" s="957">
        <v>98</v>
      </c>
      <c r="BF173" s="183">
        <v>126</v>
      </c>
      <c r="BG173" s="586">
        <v>139</v>
      </c>
    </row>
    <row r="174" spans="1:59" x14ac:dyDescent="0.25">
      <c r="A174" s="17" t="s">
        <v>859</v>
      </c>
      <c r="B174" s="11" t="s">
        <v>735</v>
      </c>
      <c r="C174" s="497">
        <v>6.4</v>
      </c>
      <c r="D174" s="4">
        <v>55</v>
      </c>
      <c r="F174" s="17" t="s">
        <v>859</v>
      </c>
      <c r="G174" s="11" t="s">
        <v>735</v>
      </c>
      <c r="H174" s="670">
        <v>0.59999999999999964</v>
      </c>
      <c r="I174" s="4">
        <v>32</v>
      </c>
      <c r="K174" s="17" t="s">
        <v>859</v>
      </c>
      <c r="L174" s="11" t="s">
        <v>735</v>
      </c>
      <c r="M174" s="47"/>
      <c r="N174" s="497">
        <v>6.4</v>
      </c>
      <c r="O174" s="1060">
        <v>7</v>
      </c>
      <c r="P174" s="670">
        <v>0.59999999999999964</v>
      </c>
      <c r="Q174" s="1061">
        <v>4</v>
      </c>
      <c r="R174" s="1062">
        <v>2.3999999999999986</v>
      </c>
      <c r="S174" s="47">
        <v>34</v>
      </c>
      <c r="U174" s="17" t="s">
        <v>859</v>
      </c>
      <c r="V174" s="11" t="s">
        <v>735</v>
      </c>
      <c r="W174" s="47">
        <v>2</v>
      </c>
      <c r="X174" s="47">
        <v>3</v>
      </c>
      <c r="Y174" s="229">
        <v>0.66666666666666663</v>
      </c>
      <c r="Z174" s="47">
        <v>2</v>
      </c>
      <c r="AA174" s="47">
        <v>2</v>
      </c>
      <c r="AB174" s="1052">
        <v>0.5</v>
      </c>
      <c r="AC174" s="44">
        <v>47</v>
      </c>
      <c r="AE174" s="17" t="s">
        <v>859</v>
      </c>
      <c r="AF174" s="11" t="s">
        <v>735</v>
      </c>
      <c r="AG174" s="1062">
        <v>2.3999999999999986</v>
      </c>
      <c r="AH174" s="47">
        <v>2</v>
      </c>
      <c r="AI174" s="47">
        <v>3</v>
      </c>
      <c r="AJ174" s="229">
        <v>0.66666666666666663</v>
      </c>
      <c r="AK174" s="4">
        <v>105</v>
      </c>
      <c r="AM174" s="17" t="s">
        <v>859</v>
      </c>
      <c r="AN174" s="11" t="s">
        <v>735</v>
      </c>
      <c r="AO174" s="1062">
        <v>2.3999999999999986</v>
      </c>
      <c r="AP174" s="47">
        <v>5</v>
      </c>
      <c r="AQ174" s="47">
        <v>2</v>
      </c>
      <c r="AR174" s="47">
        <v>-2</v>
      </c>
      <c r="AS174" s="47">
        <v>0</v>
      </c>
      <c r="AT174" s="229">
        <v>1</v>
      </c>
      <c r="AU174" s="4">
        <v>57</v>
      </c>
      <c r="AW174" s="17" t="s">
        <v>859</v>
      </c>
      <c r="AX174" s="11" t="s">
        <v>735</v>
      </c>
      <c r="AY174" s="249">
        <v>55</v>
      </c>
      <c r="AZ174" s="4">
        <v>32</v>
      </c>
      <c r="BA174" s="953">
        <v>34</v>
      </c>
      <c r="BB174" s="954">
        <v>47</v>
      </c>
      <c r="BC174" s="955">
        <v>105</v>
      </c>
      <c r="BD174" s="956">
        <v>5</v>
      </c>
      <c r="BE174" s="957">
        <v>57</v>
      </c>
      <c r="BF174" s="183">
        <v>64.833333333333329</v>
      </c>
      <c r="BG174" s="586">
        <v>64</v>
      </c>
    </row>
    <row r="175" spans="1:59" x14ac:dyDescent="0.25">
      <c r="A175" s="18" t="s">
        <v>860</v>
      </c>
      <c r="B175" s="11" t="s">
        <v>861</v>
      </c>
      <c r="C175" s="144">
        <v>5.962301587301587</v>
      </c>
      <c r="D175" s="4">
        <v>35</v>
      </c>
      <c r="F175" s="18" t="s">
        <v>860</v>
      </c>
      <c r="G175" s="11" t="s">
        <v>861</v>
      </c>
      <c r="H175" s="1064">
        <v>0.37103174603174605</v>
      </c>
      <c r="I175" s="4">
        <v>51</v>
      </c>
      <c r="K175" s="18" t="s">
        <v>860</v>
      </c>
      <c r="L175" s="11" t="s">
        <v>861</v>
      </c>
      <c r="M175" s="47"/>
      <c r="N175" s="144">
        <v>5.962301587301587</v>
      </c>
      <c r="O175" s="136">
        <v>6.333333333333333</v>
      </c>
      <c r="P175" s="1064">
        <v>0.37103174603174605</v>
      </c>
      <c r="Q175" s="1061">
        <v>5</v>
      </c>
      <c r="R175" s="1062">
        <v>1.8551587301587302</v>
      </c>
      <c r="S175" s="47">
        <v>41</v>
      </c>
      <c r="U175" s="18" t="s">
        <v>860</v>
      </c>
      <c r="V175" s="11" t="s">
        <v>861</v>
      </c>
      <c r="W175" s="47">
        <v>24</v>
      </c>
      <c r="X175" s="47">
        <v>9</v>
      </c>
      <c r="Y175" s="229">
        <v>2.6666666666666665</v>
      </c>
      <c r="Z175" s="47">
        <v>18</v>
      </c>
      <c r="AA175" s="47">
        <v>5</v>
      </c>
      <c r="AB175" s="1052">
        <v>0.78260869565217395</v>
      </c>
      <c r="AC175" s="44">
        <v>5</v>
      </c>
      <c r="AE175" s="18" t="s">
        <v>860</v>
      </c>
      <c r="AF175" s="11" t="s">
        <v>861</v>
      </c>
      <c r="AG175" s="1062">
        <v>1.8551587301587302</v>
      </c>
      <c r="AH175" s="47">
        <v>24</v>
      </c>
      <c r="AI175" s="47">
        <v>9</v>
      </c>
      <c r="AJ175" s="229">
        <v>2.6666666666666665</v>
      </c>
      <c r="AK175" s="4">
        <v>22</v>
      </c>
      <c r="AM175" s="18" t="s">
        <v>860</v>
      </c>
      <c r="AN175" s="11" t="s">
        <v>861</v>
      </c>
      <c r="AO175" s="1062">
        <v>1.8551587301587302</v>
      </c>
      <c r="AP175" s="47">
        <v>33</v>
      </c>
      <c r="AQ175" s="47">
        <v>18</v>
      </c>
      <c r="AR175" s="47">
        <v>-9</v>
      </c>
      <c r="AS175" s="47">
        <v>9</v>
      </c>
      <c r="AT175" s="229">
        <v>2</v>
      </c>
      <c r="AU175" s="4">
        <v>23</v>
      </c>
      <c r="AW175" s="18" t="s">
        <v>860</v>
      </c>
      <c r="AX175" s="11" t="s">
        <v>861</v>
      </c>
      <c r="AY175" s="249">
        <v>35</v>
      </c>
      <c r="AZ175" s="4">
        <v>51</v>
      </c>
      <c r="BA175" s="953">
        <v>41</v>
      </c>
      <c r="BB175" s="954">
        <v>5</v>
      </c>
      <c r="BC175" s="955">
        <v>22</v>
      </c>
      <c r="BD175" s="956">
        <v>33</v>
      </c>
      <c r="BE175" s="957">
        <v>23</v>
      </c>
      <c r="BF175" s="183">
        <v>32.666666666666664</v>
      </c>
      <c r="BG175" s="586">
        <v>21</v>
      </c>
    </row>
    <row r="176" spans="1:59" x14ac:dyDescent="0.25">
      <c r="A176" s="16" t="s">
        <v>857</v>
      </c>
      <c r="B176" s="13" t="s">
        <v>858</v>
      </c>
      <c r="C176" s="497">
        <v>10</v>
      </c>
      <c r="D176" s="4">
        <v>167</v>
      </c>
      <c r="F176" s="16" t="s">
        <v>857</v>
      </c>
      <c r="G176" s="13" t="s">
        <v>858</v>
      </c>
      <c r="H176" s="670">
        <v>0</v>
      </c>
      <c r="I176" s="4">
        <v>82</v>
      </c>
      <c r="K176" s="16" t="s">
        <v>857</v>
      </c>
      <c r="L176" s="13" t="s">
        <v>858</v>
      </c>
      <c r="M176" s="47"/>
      <c r="N176" s="497">
        <v>10</v>
      </c>
      <c r="O176" s="1060">
        <v>10</v>
      </c>
      <c r="P176" s="670">
        <v>0</v>
      </c>
      <c r="Q176" s="1061">
        <v>1</v>
      </c>
      <c r="R176" s="1062">
        <v>0</v>
      </c>
      <c r="S176" s="47">
        <v>81</v>
      </c>
      <c r="U176" s="16" t="s">
        <v>857</v>
      </c>
      <c r="V176" s="13" t="s">
        <v>858</v>
      </c>
      <c r="W176" s="47"/>
      <c r="X176" s="47">
        <v>9</v>
      </c>
      <c r="Y176" s="229"/>
      <c r="Z176" s="47"/>
      <c r="AA176" s="47"/>
      <c r="AB176" s="1052">
        <v>0</v>
      </c>
      <c r="AC176" s="44">
        <v>112</v>
      </c>
      <c r="AE176" s="16" t="s">
        <v>857</v>
      </c>
      <c r="AF176" s="13" t="s">
        <v>858</v>
      </c>
      <c r="AG176" s="1062">
        <v>0</v>
      </c>
      <c r="AH176" s="47"/>
      <c r="AI176" s="47">
        <v>9</v>
      </c>
      <c r="AJ176" s="229"/>
      <c r="AK176" s="4">
        <v>157</v>
      </c>
      <c r="AM176" s="16" t="s">
        <v>857</v>
      </c>
      <c r="AN176" s="13" t="s">
        <v>858</v>
      </c>
      <c r="AO176" s="1062">
        <v>0</v>
      </c>
      <c r="AP176" s="47">
        <v>9</v>
      </c>
      <c r="AQ176" s="47">
        <v>0</v>
      </c>
      <c r="AR176" s="47">
        <v>0</v>
      </c>
      <c r="AS176" s="47">
        <v>0</v>
      </c>
      <c r="AT176" s="229" t="e">
        <v>#DIV/0!</v>
      </c>
      <c r="AU176" s="4">
        <v>1</v>
      </c>
      <c r="AW176" s="16" t="s">
        <v>857</v>
      </c>
      <c r="AX176" s="13" t="s">
        <v>858</v>
      </c>
      <c r="AY176" s="249">
        <v>167</v>
      </c>
      <c r="AZ176" s="4">
        <v>82</v>
      </c>
      <c r="BA176" s="953">
        <v>81</v>
      </c>
      <c r="BB176" s="954">
        <v>112</v>
      </c>
      <c r="BC176" s="955">
        <v>157</v>
      </c>
      <c r="BD176" s="956">
        <v>9</v>
      </c>
      <c r="BE176" s="957">
        <v>1</v>
      </c>
      <c r="BF176" s="183">
        <v>122.33333333333333</v>
      </c>
      <c r="BG176" s="586">
        <v>131</v>
      </c>
    </row>
    <row r="177" spans="1:59" x14ac:dyDescent="0.25">
      <c r="A177" s="20" t="s">
        <v>423</v>
      </c>
      <c r="B177" s="6" t="s">
        <v>40</v>
      </c>
      <c r="C177" s="144">
        <v>7.9249000000000001</v>
      </c>
      <c r="D177" s="4">
        <v>115</v>
      </c>
      <c r="F177" s="20" t="s">
        <v>423</v>
      </c>
      <c r="G177" s="6" t="s">
        <v>40</v>
      </c>
      <c r="H177" s="1064">
        <v>-3.6100000000000243E-2</v>
      </c>
      <c r="I177" s="4">
        <v>113</v>
      </c>
      <c r="K177" s="20" t="s">
        <v>423</v>
      </c>
      <c r="L177" s="6" t="s">
        <v>40</v>
      </c>
      <c r="M177" s="47"/>
      <c r="N177" s="144">
        <v>7.9249000000000001</v>
      </c>
      <c r="O177" s="422">
        <v>7.8887999999999998</v>
      </c>
      <c r="P177" s="1064">
        <v>-3.6100000000000243E-2</v>
      </c>
      <c r="Q177" s="1061">
        <v>3</v>
      </c>
      <c r="R177" s="1062">
        <v>-0.10830000000000073</v>
      </c>
      <c r="S177" s="47">
        <v>114</v>
      </c>
      <c r="U177" s="20" t="s">
        <v>423</v>
      </c>
      <c r="V177" s="6" t="s">
        <v>40</v>
      </c>
      <c r="W177" s="47">
        <v>48</v>
      </c>
      <c r="X177" s="47">
        <v>35</v>
      </c>
      <c r="Y177" s="229">
        <v>1.3714285714285714</v>
      </c>
      <c r="Z177" s="47">
        <v>18</v>
      </c>
      <c r="AA177" s="47">
        <v>13</v>
      </c>
      <c r="AB177" s="1052">
        <v>0.58064516129032262</v>
      </c>
      <c r="AC177" s="44">
        <v>35</v>
      </c>
      <c r="AE177" s="20" t="s">
        <v>423</v>
      </c>
      <c r="AF177" s="6" t="s">
        <v>40</v>
      </c>
      <c r="AG177" s="1062">
        <v>-0.10830000000000073</v>
      </c>
      <c r="AH177" s="47">
        <v>48</v>
      </c>
      <c r="AI177" s="47">
        <v>35</v>
      </c>
      <c r="AJ177" s="229">
        <v>1.3714285714285714</v>
      </c>
      <c r="AK177" s="4">
        <v>56</v>
      </c>
      <c r="AM177" s="20" t="s">
        <v>423</v>
      </c>
      <c r="AN177" s="6" t="s">
        <v>40</v>
      </c>
      <c r="AO177" s="1062">
        <v>-0.10830000000000073</v>
      </c>
      <c r="AP177" s="47">
        <v>83</v>
      </c>
      <c r="AQ177" s="47">
        <v>45</v>
      </c>
      <c r="AR177" s="47">
        <v>-36</v>
      </c>
      <c r="AS177" s="47">
        <v>9</v>
      </c>
      <c r="AT177" s="229">
        <v>1.25</v>
      </c>
      <c r="AU177" s="4">
        <v>43</v>
      </c>
      <c r="AW177" s="20" t="s">
        <v>423</v>
      </c>
      <c r="AX177" s="6" t="s">
        <v>40</v>
      </c>
      <c r="AY177" s="249">
        <v>115</v>
      </c>
      <c r="AZ177" s="4">
        <v>113</v>
      </c>
      <c r="BA177" s="953">
        <v>114</v>
      </c>
      <c r="BB177" s="954">
        <v>35</v>
      </c>
      <c r="BC177" s="955">
        <v>56</v>
      </c>
      <c r="BD177" s="956">
        <v>83</v>
      </c>
      <c r="BE177" s="957">
        <v>43</v>
      </c>
      <c r="BF177" s="183">
        <v>96</v>
      </c>
      <c r="BG177" s="586">
        <v>101</v>
      </c>
    </row>
    <row r="178" spans="1:59" x14ac:dyDescent="0.25">
      <c r="A178" s="188" t="s">
        <v>423</v>
      </c>
      <c r="B178" s="11" t="s">
        <v>863</v>
      </c>
      <c r="C178" s="497">
        <v>10.333333333333334</v>
      </c>
      <c r="D178" s="4">
        <v>173</v>
      </c>
      <c r="F178" s="188" t="s">
        <v>423</v>
      </c>
      <c r="G178" s="11" t="s">
        <v>863</v>
      </c>
      <c r="H178" s="670">
        <v>-0.33333333333333393</v>
      </c>
      <c r="I178" s="4">
        <v>127</v>
      </c>
      <c r="K178" s="188" t="s">
        <v>423</v>
      </c>
      <c r="L178" s="11" t="s">
        <v>863</v>
      </c>
      <c r="M178" s="47"/>
      <c r="N178" s="497">
        <v>10.333333333333334</v>
      </c>
      <c r="O178" s="1060">
        <v>10</v>
      </c>
      <c r="P178" s="670">
        <v>-0.33333333333333393</v>
      </c>
      <c r="Q178" s="1061">
        <v>1</v>
      </c>
      <c r="R178" s="1062">
        <v>-0.33333333333333393</v>
      </c>
      <c r="S178" s="47">
        <v>118</v>
      </c>
      <c r="U178" s="188" t="s">
        <v>423</v>
      </c>
      <c r="V178" s="11" t="s">
        <v>863</v>
      </c>
      <c r="W178" s="47">
        <v>2</v>
      </c>
      <c r="X178" s="47">
        <v>4</v>
      </c>
      <c r="Y178" s="229">
        <v>0.5</v>
      </c>
      <c r="Z178" s="47"/>
      <c r="AA178" s="47">
        <v>2</v>
      </c>
      <c r="AB178" s="1052">
        <v>0</v>
      </c>
      <c r="AC178" s="44">
        <v>112</v>
      </c>
      <c r="AE178" s="188" t="s">
        <v>423</v>
      </c>
      <c r="AF178" s="11" t="s">
        <v>863</v>
      </c>
      <c r="AG178" s="1062">
        <v>-0.33333333333333393</v>
      </c>
      <c r="AH178" s="47">
        <v>2</v>
      </c>
      <c r="AI178" s="47">
        <v>4</v>
      </c>
      <c r="AJ178" s="229">
        <v>0.5</v>
      </c>
      <c r="AK178" s="4">
        <v>116</v>
      </c>
      <c r="AM178" s="188" t="s">
        <v>423</v>
      </c>
      <c r="AN178" s="11" t="s">
        <v>863</v>
      </c>
      <c r="AO178" s="1062">
        <v>-0.33333333333333393</v>
      </c>
      <c r="AP178" s="47">
        <v>6</v>
      </c>
      <c r="AQ178" s="47">
        <v>0</v>
      </c>
      <c r="AR178" s="47">
        <v>-2</v>
      </c>
      <c r="AS178" s="47">
        <v>-2</v>
      </c>
      <c r="AT178" s="229">
        <v>0</v>
      </c>
      <c r="AU178" s="4">
        <v>124</v>
      </c>
      <c r="AW178" s="188" t="s">
        <v>423</v>
      </c>
      <c r="AX178" s="11" t="s">
        <v>863</v>
      </c>
      <c r="AY178" s="249">
        <v>173</v>
      </c>
      <c r="AZ178" s="4">
        <v>127</v>
      </c>
      <c r="BA178" s="953">
        <v>118</v>
      </c>
      <c r="BB178" s="954">
        <v>112</v>
      </c>
      <c r="BC178" s="955">
        <v>116</v>
      </c>
      <c r="BD178" s="956">
        <v>6</v>
      </c>
      <c r="BE178" s="957">
        <v>124</v>
      </c>
      <c r="BF178" s="183">
        <v>156.33333333333334</v>
      </c>
      <c r="BG178" s="586">
        <v>165</v>
      </c>
    </row>
    <row r="179" spans="1:59" x14ac:dyDescent="0.25">
      <c r="A179" s="188" t="s">
        <v>864</v>
      </c>
      <c r="B179" s="11" t="s">
        <v>865</v>
      </c>
      <c r="C179" s="497">
        <v>10.8</v>
      </c>
      <c r="D179" s="4">
        <v>177</v>
      </c>
      <c r="F179" s="188" t="s">
        <v>864</v>
      </c>
      <c r="G179" s="11" t="s">
        <v>865</v>
      </c>
      <c r="H179" s="670">
        <v>-0.80000000000000071</v>
      </c>
      <c r="I179" s="4">
        <v>162</v>
      </c>
      <c r="K179" s="188" t="s">
        <v>864</v>
      </c>
      <c r="L179" s="11" t="s">
        <v>865</v>
      </c>
      <c r="M179" s="47"/>
      <c r="N179" s="497">
        <v>10.8</v>
      </c>
      <c r="O179" s="1060">
        <v>10</v>
      </c>
      <c r="P179" s="670">
        <v>-0.80000000000000071</v>
      </c>
      <c r="Q179" s="1061">
        <v>1</v>
      </c>
      <c r="R179" s="1062">
        <v>-0.80000000000000071</v>
      </c>
      <c r="S179" s="47">
        <v>132</v>
      </c>
      <c r="U179" s="188" t="s">
        <v>864</v>
      </c>
      <c r="V179" s="11" t="s">
        <v>865</v>
      </c>
      <c r="W179" s="47">
        <v>0</v>
      </c>
      <c r="X179" s="47">
        <v>5</v>
      </c>
      <c r="Y179" s="229">
        <v>0</v>
      </c>
      <c r="Z179" s="47"/>
      <c r="AA179" s="47">
        <v>4</v>
      </c>
      <c r="AB179" s="1052">
        <v>0</v>
      </c>
      <c r="AC179" s="44">
        <v>112</v>
      </c>
      <c r="AE179" s="188" t="s">
        <v>864</v>
      </c>
      <c r="AF179" s="11" t="s">
        <v>865</v>
      </c>
      <c r="AG179" s="1062">
        <v>-0.80000000000000071</v>
      </c>
      <c r="AH179" s="47">
        <v>0</v>
      </c>
      <c r="AI179" s="47">
        <v>5</v>
      </c>
      <c r="AJ179" s="229">
        <v>0</v>
      </c>
      <c r="AK179" s="4">
        <v>157</v>
      </c>
      <c r="AM179" s="188" t="s">
        <v>864</v>
      </c>
      <c r="AN179" s="11" t="s">
        <v>865</v>
      </c>
      <c r="AO179" s="1062">
        <v>-0.80000000000000071</v>
      </c>
      <c r="AP179" s="47">
        <v>5</v>
      </c>
      <c r="AQ179" s="47">
        <v>0</v>
      </c>
      <c r="AR179" s="47">
        <v>-4</v>
      </c>
      <c r="AS179" s="47">
        <v>-4</v>
      </c>
      <c r="AT179" s="229">
        <v>0</v>
      </c>
      <c r="AU179" s="4">
        <v>124</v>
      </c>
      <c r="AW179" s="188" t="s">
        <v>864</v>
      </c>
      <c r="AX179" s="11" t="s">
        <v>865</v>
      </c>
      <c r="AY179" s="249">
        <v>177</v>
      </c>
      <c r="AZ179" s="4">
        <v>162</v>
      </c>
      <c r="BA179" s="953">
        <v>132</v>
      </c>
      <c r="BB179" s="954">
        <v>112</v>
      </c>
      <c r="BC179" s="955">
        <v>157</v>
      </c>
      <c r="BD179" s="956">
        <v>5</v>
      </c>
      <c r="BE179" s="957">
        <v>124</v>
      </c>
      <c r="BF179" s="183">
        <v>173.5</v>
      </c>
      <c r="BG179" s="586">
        <v>176</v>
      </c>
    </row>
    <row r="180" spans="1:59" x14ac:dyDescent="0.25">
      <c r="A180" s="777" t="s">
        <v>391</v>
      </c>
      <c r="B180" s="13" t="s">
        <v>866</v>
      </c>
      <c r="C180" s="144">
        <v>5.708333333333333</v>
      </c>
      <c r="D180" s="4">
        <v>26</v>
      </c>
      <c r="F180" s="777" t="s">
        <v>391</v>
      </c>
      <c r="G180" s="13" t="s">
        <v>866</v>
      </c>
      <c r="H180" s="135">
        <v>0.66666666666666696</v>
      </c>
      <c r="I180" s="4">
        <v>28</v>
      </c>
      <c r="K180" s="777" t="s">
        <v>391</v>
      </c>
      <c r="L180" s="13" t="s">
        <v>866</v>
      </c>
      <c r="M180" s="47"/>
      <c r="N180" s="144">
        <v>5.708333333333333</v>
      </c>
      <c r="O180" s="136">
        <v>6.375</v>
      </c>
      <c r="P180" s="135">
        <v>0.66666666666666696</v>
      </c>
      <c r="Q180" s="1061">
        <v>5</v>
      </c>
      <c r="R180" s="1062">
        <v>3.3333333333333348</v>
      </c>
      <c r="S180" s="47">
        <v>18</v>
      </c>
      <c r="U180" s="777" t="s">
        <v>391</v>
      </c>
      <c r="V180" s="13" t="s">
        <v>866</v>
      </c>
      <c r="W180" s="47">
        <v>6</v>
      </c>
      <c r="X180" s="47">
        <v>5</v>
      </c>
      <c r="Y180" s="229">
        <v>1.2</v>
      </c>
      <c r="Z180" s="47">
        <v>2</v>
      </c>
      <c r="AA180" s="47"/>
      <c r="AB180" s="1052">
        <v>1</v>
      </c>
      <c r="AC180" s="44">
        <v>1</v>
      </c>
      <c r="AE180" s="777" t="s">
        <v>391</v>
      </c>
      <c r="AF180" s="13" t="s">
        <v>866</v>
      </c>
      <c r="AG180" s="1062">
        <v>3.3333333333333348</v>
      </c>
      <c r="AH180" s="47">
        <v>6</v>
      </c>
      <c r="AI180" s="47">
        <v>5</v>
      </c>
      <c r="AJ180" s="229">
        <v>1.2</v>
      </c>
      <c r="AK180" s="4">
        <v>68</v>
      </c>
      <c r="AM180" s="777" t="s">
        <v>391</v>
      </c>
      <c r="AN180" s="13" t="s">
        <v>866</v>
      </c>
      <c r="AO180" s="1062">
        <v>3.3333333333333348</v>
      </c>
      <c r="AP180" s="47">
        <v>12</v>
      </c>
      <c r="AQ180" s="47">
        <v>9</v>
      </c>
      <c r="AR180" s="47">
        <v>0</v>
      </c>
      <c r="AS180" s="47">
        <v>9</v>
      </c>
      <c r="AT180" s="229" t="e">
        <v>#DIV/0!</v>
      </c>
      <c r="AU180" s="4">
        <v>1</v>
      </c>
      <c r="AW180" s="777" t="s">
        <v>391</v>
      </c>
      <c r="AX180" s="13" t="s">
        <v>866</v>
      </c>
      <c r="AY180" s="249">
        <v>26</v>
      </c>
      <c r="AZ180" s="4">
        <v>28</v>
      </c>
      <c r="BA180" s="953">
        <v>18</v>
      </c>
      <c r="BB180" s="954">
        <v>1</v>
      </c>
      <c r="BC180" s="955">
        <v>68</v>
      </c>
      <c r="BD180" s="956">
        <v>12</v>
      </c>
      <c r="BE180" s="957">
        <v>1</v>
      </c>
      <c r="BF180" s="183">
        <v>26.166666666666668</v>
      </c>
      <c r="BG180" s="586">
        <v>16</v>
      </c>
    </row>
    <row r="181" spans="1:59" x14ac:dyDescent="0.25">
      <c r="A181" s="27" t="s">
        <v>869</v>
      </c>
      <c r="B181" s="13" t="s">
        <v>681</v>
      </c>
      <c r="C181" s="497">
        <v>9.5</v>
      </c>
      <c r="D181" s="4">
        <v>159</v>
      </c>
      <c r="F181" s="27" t="s">
        <v>869</v>
      </c>
      <c r="G181" s="13" t="s">
        <v>681</v>
      </c>
      <c r="H181" s="670">
        <v>-0.5</v>
      </c>
      <c r="I181" s="4">
        <v>145</v>
      </c>
      <c r="K181" s="27" t="s">
        <v>869</v>
      </c>
      <c r="L181" s="13" t="s">
        <v>681</v>
      </c>
      <c r="M181" s="47"/>
      <c r="N181" s="497">
        <v>9.5</v>
      </c>
      <c r="O181" s="1060">
        <v>9</v>
      </c>
      <c r="P181" s="670">
        <v>-0.5</v>
      </c>
      <c r="Q181" s="1061">
        <v>2</v>
      </c>
      <c r="R181" s="1062">
        <v>-1</v>
      </c>
      <c r="S181" s="47">
        <v>136</v>
      </c>
      <c r="U181" s="27" t="s">
        <v>869</v>
      </c>
      <c r="V181" s="13" t="s">
        <v>681</v>
      </c>
      <c r="W181" s="47"/>
      <c r="X181" s="47">
        <v>2</v>
      </c>
      <c r="Y181" s="229">
        <v>0</v>
      </c>
      <c r="Z181" s="47"/>
      <c r="AA181" s="47">
        <v>1</v>
      </c>
      <c r="AB181" s="1052">
        <v>0</v>
      </c>
      <c r="AC181" s="44">
        <v>112</v>
      </c>
      <c r="AE181" s="27" t="s">
        <v>869</v>
      </c>
      <c r="AF181" s="13" t="s">
        <v>681</v>
      </c>
      <c r="AG181" s="1062">
        <v>-1</v>
      </c>
      <c r="AH181" s="47"/>
      <c r="AI181" s="47">
        <v>2</v>
      </c>
      <c r="AJ181" s="229">
        <v>0</v>
      </c>
      <c r="AK181" s="4">
        <v>157</v>
      </c>
      <c r="AM181" s="27" t="s">
        <v>869</v>
      </c>
      <c r="AN181" s="13" t="s">
        <v>681</v>
      </c>
      <c r="AO181" s="1062">
        <v>-1</v>
      </c>
      <c r="AP181" s="47">
        <v>2</v>
      </c>
      <c r="AQ181" s="47">
        <v>0</v>
      </c>
      <c r="AR181" s="47">
        <v>-1</v>
      </c>
      <c r="AS181" s="47">
        <v>-1</v>
      </c>
      <c r="AT181" s="229">
        <v>0</v>
      </c>
      <c r="AU181" s="4">
        <v>124</v>
      </c>
      <c r="AW181" s="27" t="s">
        <v>869</v>
      </c>
      <c r="AX181" s="13" t="s">
        <v>681</v>
      </c>
      <c r="AY181" s="249">
        <v>159</v>
      </c>
      <c r="AZ181" s="4">
        <v>145</v>
      </c>
      <c r="BA181" s="953">
        <v>136</v>
      </c>
      <c r="BB181" s="954">
        <v>112</v>
      </c>
      <c r="BC181" s="955">
        <v>157</v>
      </c>
      <c r="BD181" s="956">
        <v>2</v>
      </c>
      <c r="BE181" s="957">
        <v>124</v>
      </c>
      <c r="BF181" s="183">
        <v>167</v>
      </c>
      <c r="BG181" s="586">
        <v>172</v>
      </c>
    </row>
    <row r="182" spans="1:59" x14ac:dyDescent="0.25">
      <c r="A182" s="16" t="s">
        <v>870</v>
      </c>
      <c r="B182" s="13" t="s">
        <v>789</v>
      </c>
      <c r="C182" s="144">
        <v>8</v>
      </c>
      <c r="D182" s="4">
        <v>118</v>
      </c>
      <c r="F182" s="16" t="s">
        <v>870</v>
      </c>
      <c r="G182" s="13" t="s">
        <v>789</v>
      </c>
      <c r="H182" s="1064">
        <v>0</v>
      </c>
      <c r="I182" s="4">
        <v>82</v>
      </c>
      <c r="K182" s="16" t="s">
        <v>870</v>
      </c>
      <c r="L182" s="13" t="s">
        <v>789</v>
      </c>
      <c r="M182" s="47"/>
      <c r="N182" s="144">
        <v>8</v>
      </c>
      <c r="O182" s="136">
        <v>8</v>
      </c>
      <c r="P182" s="1064">
        <v>0</v>
      </c>
      <c r="Q182" s="1061">
        <v>3</v>
      </c>
      <c r="R182" s="1062">
        <v>0</v>
      </c>
      <c r="S182" s="47">
        <v>81</v>
      </c>
      <c r="U182" s="16" t="s">
        <v>870</v>
      </c>
      <c r="V182" s="13" t="s">
        <v>789</v>
      </c>
      <c r="W182" s="47">
        <v>8</v>
      </c>
      <c r="X182" s="47">
        <v>2</v>
      </c>
      <c r="Y182" s="229">
        <v>4</v>
      </c>
      <c r="Z182" s="47">
        <v>1</v>
      </c>
      <c r="AA182" s="47">
        <v>1</v>
      </c>
      <c r="AB182" s="1052">
        <v>0.5</v>
      </c>
      <c r="AC182" s="44">
        <v>47</v>
      </c>
      <c r="AE182" s="16" t="s">
        <v>870</v>
      </c>
      <c r="AF182" s="13" t="s">
        <v>789</v>
      </c>
      <c r="AG182" s="1062">
        <v>0</v>
      </c>
      <c r="AH182" s="47">
        <v>8</v>
      </c>
      <c r="AI182" s="47">
        <v>2</v>
      </c>
      <c r="AJ182" s="229">
        <v>4</v>
      </c>
      <c r="AK182" s="4">
        <v>15</v>
      </c>
      <c r="AM182" s="16" t="s">
        <v>870</v>
      </c>
      <c r="AN182" s="13" t="s">
        <v>789</v>
      </c>
      <c r="AO182" s="1062">
        <v>0</v>
      </c>
      <c r="AP182" s="47">
        <v>10</v>
      </c>
      <c r="AQ182" s="47">
        <v>3</v>
      </c>
      <c r="AR182" s="47">
        <v>-3</v>
      </c>
      <c r="AS182" s="47">
        <v>0</v>
      </c>
      <c r="AT182" s="229">
        <v>1</v>
      </c>
      <c r="AU182" s="4">
        <v>57</v>
      </c>
      <c r="AW182" s="16" t="s">
        <v>870</v>
      </c>
      <c r="AX182" s="13" t="s">
        <v>789</v>
      </c>
      <c r="AY182" s="249">
        <v>118</v>
      </c>
      <c r="AZ182" s="4">
        <v>82</v>
      </c>
      <c r="BA182" s="953">
        <v>81</v>
      </c>
      <c r="BB182" s="954">
        <v>47</v>
      </c>
      <c r="BC182" s="955">
        <v>15</v>
      </c>
      <c r="BD182" s="956">
        <v>10</v>
      </c>
      <c r="BE182" s="957">
        <v>57</v>
      </c>
      <c r="BF182" s="183">
        <v>79.166666666666671</v>
      </c>
      <c r="BG182" s="586">
        <v>79</v>
      </c>
    </row>
    <row r="183" spans="1:59" x14ac:dyDescent="0.25">
      <c r="A183" s="14" t="s">
        <v>871</v>
      </c>
      <c r="B183" s="13" t="s">
        <v>873</v>
      </c>
      <c r="C183" s="497">
        <v>7.666666666666667</v>
      </c>
      <c r="D183" s="4">
        <v>105</v>
      </c>
      <c r="F183" s="14" t="s">
        <v>871</v>
      </c>
      <c r="G183" s="13" t="s">
        <v>873</v>
      </c>
      <c r="H183" s="670">
        <v>-0.66666666666666696</v>
      </c>
      <c r="I183" s="4">
        <v>159</v>
      </c>
      <c r="K183" s="14" t="s">
        <v>871</v>
      </c>
      <c r="L183" s="13" t="s">
        <v>873</v>
      </c>
      <c r="M183" s="47"/>
      <c r="N183" s="497">
        <v>7.666666666666667</v>
      </c>
      <c r="O183" s="1060">
        <v>7</v>
      </c>
      <c r="P183" s="670">
        <v>-0.66666666666666696</v>
      </c>
      <c r="Q183" s="1061">
        <v>4</v>
      </c>
      <c r="R183" s="1062">
        <v>-2.6666666666666679</v>
      </c>
      <c r="S183" s="47">
        <v>156</v>
      </c>
      <c r="U183" s="14" t="s">
        <v>871</v>
      </c>
      <c r="V183" s="13" t="s">
        <v>873</v>
      </c>
      <c r="W183" s="47">
        <v>1</v>
      </c>
      <c r="X183" s="47">
        <v>5</v>
      </c>
      <c r="Y183" s="229">
        <v>0.2</v>
      </c>
      <c r="Z183" s="47"/>
      <c r="AA183" s="47">
        <v>2</v>
      </c>
      <c r="AB183" s="1052">
        <v>0</v>
      </c>
      <c r="AC183" s="44">
        <v>112</v>
      </c>
      <c r="AE183" s="14" t="s">
        <v>871</v>
      </c>
      <c r="AF183" s="13" t="s">
        <v>873</v>
      </c>
      <c r="AG183" s="1062">
        <v>-2.6666666666666679</v>
      </c>
      <c r="AH183" s="47">
        <v>1</v>
      </c>
      <c r="AI183" s="47">
        <v>5</v>
      </c>
      <c r="AJ183" s="229">
        <v>0.2</v>
      </c>
      <c r="AK183" s="4">
        <v>145</v>
      </c>
      <c r="AM183" s="14" t="s">
        <v>871</v>
      </c>
      <c r="AN183" s="13" t="s">
        <v>873</v>
      </c>
      <c r="AO183" s="1062">
        <v>-2.6666666666666679</v>
      </c>
      <c r="AP183" s="47">
        <v>6</v>
      </c>
      <c r="AQ183" s="47">
        <v>0</v>
      </c>
      <c r="AR183" s="47">
        <v>-4</v>
      </c>
      <c r="AS183" s="47">
        <v>-4</v>
      </c>
      <c r="AT183" s="229">
        <v>0</v>
      </c>
      <c r="AU183" s="4">
        <v>124</v>
      </c>
      <c r="AW183" s="14" t="s">
        <v>871</v>
      </c>
      <c r="AX183" s="13" t="s">
        <v>873</v>
      </c>
      <c r="AY183" s="249">
        <v>105</v>
      </c>
      <c r="AZ183" s="4">
        <v>159</v>
      </c>
      <c r="BA183" s="953">
        <v>156</v>
      </c>
      <c r="BB183" s="954">
        <v>112</v>
      </c>
      <c r="BC183" s="955">
        <v>145</v>
      </c>
      <c r="BD183" s="956">
        <v>6</v>
      </c>
      <c r="BE183" s="957">
        <v>124</v>
      </c>
      <c r="BF183" s="183">
        <v>160.66666666666666</v>
      </c>
      <c r="BG183" s="586">
        <v>168</v>
      </c>
    </row>
    <row r="184" spans="1:59" x14ac:dyDescent="0.25">
      <c r="A184" s="10" t="s">
        <v>871</v>
      </c>
      <c r="B184" s="11" t="s">
        <v>872</v>
      </c>
      <c r="C184" s="497">
        <v>6.166666666666667</v>
      </c>
      <c r="D184" s="4">
        <v>50</v>
      </c>
      <c r="F184" s="10" t="s">
        <v>871</v>
      </c>
      <c r="G184" s="11" t="s">
        <v>872</v>
      </c>
      <c r="H184" s="670">
        <v>-0.16666666666666696</v>
      </c>
      <c r="I184" s="4">
        <v>120</v>
      </c>
      <c r="K184" s="10" t="s">
        <v>871</v>
      </c>
      <c r="L184" s="11" t="s">
        <v>872</v>
      </c>
      <c r="M184" s="47"/>
      <c r="N184" s="497">
        <v>6.166666666666667</v>
      </c>
      <c r="O184" s="1060">
        <v>6</v>
      </c>
      <c r="P184" s="670">
        <v>-0.16666666666666696</v>
      </c>
      <c r="Q184" s="1061">
        <v>5</v>
      </c>
      <c r="R184" s="1062">
        <v>-0.83333333333333481</v>
      </c>
      <c r="S184" s="47">
        <v>133</v>
      </c>
      <c r="U184" s="10" t="s">
        <v>871</v>
      </c>
      <c r="V184" s="11" t="s">
        <v>872</v>
      </c>
      <c r="W184" s="47">
        <v>5</v>
      </c>
      <c r="X184" s="47">
        <v>1</v>
      </c>
      <c r="Y184" s="229">
        <v>5</v>
      </c>
      <c r="Z184" s="47"/>
      <c r="AA184" s="47">
        <v>1</v>
      </c>
      <c r="AB184" s="1052">
        <v>0</v>
      </c>
      <c r="AC184" s="44">
        <v>112</v>
      </c>
      <c r="AE184" s="10" t="s">
        <v>871</v>
      </c>
      <c r="AF184" s="11" t="s">
        <v>872</v>
      </c>
      <c r="AG184" s="1062">
        <v>-0.83333333333333481</v>
      </c>
      <c r="AH184" s="47">
        <v>5</v>
      </c>
      <c r="AI184" s="47">
        <v>1</v>
      </c>
      <c r="AJ184" s="229">
        <v>5</v>
      </c>
      <c r="AK184" s="4">
        <v>8</v>
      </c>
      <c r="AM184" s="10" t="s">
        <v>871</v>
      </c>
      <c r="AN184" s="11" t="s">
        <v>872</v>
      </c>
      <c r="AO184" s="1062">
        <v>-0.83333333333333481</v>
      </c>
      <c r="AP184" s="47">
        <v>6</v>
      </c>
      <c r="AQ184" s="47">
        <v>0</v>
      </c>
      <c r="AR184" s="47">
        <v>-1</v>
      </c>
      <c r="AS184" s="47">
        <v>-1</v>
      </c>
      <c r="AT184" s="229">
        <v>0</v>
      </c>
      <c r="AU184" s="4">
        <v>124</v>
      </c>
      <c r="AW184" s="10" t="s">
        <v>871</v>
      </c>
      <c r="AX184" s="11" t="s">
        <v>872</v>
      </c>
      <c r="AY184" s="249">
        <v>50</v>
      </c>
      <c r="AZ184" s="4">
        <v>120</v>
      </c>
      <c r="BA184" s="953">
        <v>133</v>
      </c>
      <c r="BB184" s="954">
        <v>112</v>
      </c>
      <c r="BC184" s="955">
        <v>8</v>
      </c>
      <c r="BD184" s="956">
        <v>6</v>
      </c>
      <c r="BE184" s="957">
        <v>124</v>
      </c>
      <c r="BF184" s="183">
        <v>110</v>
      </c>
      <c r="BG184" s="586">
        <v>116</v>
      </c>
    </row>
    <row r="185" spans="1:59" x14ac:dyDescent="0.25">
      <c r="A185" s="10" t="s">
        <v>877</v>
      </c>
      <c r="B185" s="13" t="s">
        <v>875</v>
      </c>
      <c r="C185" s="416">
        <v>6.7416</v>
      </c>
      <c r="D185" s="45">
        <v>69</v>
      </c>
      <c r="F185" s="10" t="s">
        <v>877</v>
      </c>
      <c r="G185" s="13" t="s">
        <v>875</v>
      </c>
      <c r="H185" s="1070">
        <v>0.88339999999999996</v>
      </c>
      <c r="I185" s="45">
        <v>20</v>
      </c>
      <c r="K185" s="10" t="s">
        <v>877</v>
      </c>
      <c r="L185" s="13" t="s">
        <v>875</v>
      </c>
      <c r="M185" s="45">
        <v>1</v>
      </c>
      <c r="N185" s="416">
        <v>6.7416</v>
      </c>
      <c r="O185" s="1089">
        <v>7.625</v>
      </c>
      <c r="P185" s="1070">
        <f>+O185-N185</f>
        <v>0.88339999999999996</v>
      </c>
      <c r="Q185" s="1071">
        <v>3</v>
      </c>
      <c r="R185" s="1072">
        <f>+P185*Q185</f>
        <v>2.6501999999999999</v>
      </c>
      <c r="S185" s="45">
        <v>29</v>
      </c>
      <c r="U185" s="10" t="s">
        <v>877</v>
      </c>
      <c r="V185" s="13" t="s">
        <v>875</v>
      </c>
      <c r="W185" s="45">
        <v>36</v>
      </c>
      <c r="X185" s="45">
        <v>44</v>
      </c>
      <c r="Y185" s="959">
        <v>0.81818181818181823</v>
      </c>
      <c r="Z185" s="45">
        <v>11</v>
      </c>
      <c r="AA185" s="45">
        <v>15</v>
      </c>
      <c r="AB185" s="1074">
        <v>0.42307692307692307</v>
      </c>
      <c r="AC185" s="45">
        <v>75</v>
      </c>
      <c r="AE185" s="10" t="s">
        <v>877</v>
      </c>
      <c r="AF185" s="13" t="s">
        <v>875</v>
      </c>
      <c r="AG185" s="1072">
        <v>2.6501999999999999</v>
      </c>
      <c r="AH185" s="45">
        <v>36</v>
      </c>
      <c r="AI185" s="45">
        <v>44</v>
      </c>
      <c r="AJ185" s="959">
        <v>0.81818181818181823</v>
      </c>
      <c r="AK185" s="45">
        <v>91</v>
      </c>
      <c r="AM185" s="10" t="s">
        <v>877</v>
      </c>
      <c r="AN185" s="13" t="s">
        <v>875</v>
      </c>
      <c r="AO185" s="1072">
        <v>2.6501999999999999</v>
      </c>
      <c r="AP185" s="45">
        <v>80</v>
      </c>
      <c r="AQ185" s="45">
        <v>40</v>
      </c>
      <c r="AR185" s="45">
        <v>-29</v>
      </c>
      <c r="AS185" s="45">
        <v>11</v>
      </c>
      <c r="AT185" s="959">
        <v>1.3793103448275863</v>
      </c>
      <c r="AU185" s="45">
        <v>38</v>
      </c>
      <c r="AW185" s="10" t="s">
        <v>877</v>
      </c>
      <c r="AX185" s="13" t="s">
        <v>875</v>
      </c>
      <c r="AY185" s="45">
        <v>69</v>
      </c>
      <c r="AZ185" s="45">
        <v>20</v>
      </c>
      <c r="BA185" s="45">
        <v>29</v>
      </c>
      <c r="BB185" s="45">
        <v>75</v>
      </c>
      <c r="BC185" s="45">
        <v>91</v>
      </c>
      <c r="BD185" s="45">
        <v>80</v>
      </c>
      <c r="BE185" s="45">
        <v>38</v>
      </c>
      <c r="BF185" s="959">
        <v>63.333333333333336</v>
      </c>
      <c r="BG185" s="960">
        <v>60</v>
      </c>
    </row>
    <row r="188" spans="1:59" x14ac:dyDescent="0.25">
      <c r="A188" t="s">
        <v>1091</v>
      </c>
      <c r="F188" t="s">
        <v>1094</v>
      </c>
    </row>
    <row r="189" spans="1:59" ht="15.75" thickBot="1" x14ac:dyDescent="0.3">
      <c r="A189" t="s">
        <v>1042</v>
      </c>
      <c r="F189" t="s">
        <v>1042</v>
      </c>
      <c r="K189" t="s">
        <v>1096</v>
      </c>
      <c r="U189" t="s">
        <v>1100</v>
      </c>
      <c r="AA189" s="26"/>
      <c r="AB189" s="26"/>
      <c r="AC189" s="38"/>
      <c r="AE189" t="s">
        <v>1103</v>
      </c>
      <c r="AH189" s="26"/>
      <c r="AI189" s="26"/>
      <c r="AJ189" s="26"/>
      <c r="AM189" t="s">
        <v>1107</v>
      </c>
      <c r="AP189" s="26"/>
      <c r="AQ189" s="26"/>
      <c r="AR189" s="26"/>
      <c r="AS189" s="26"/>
      <c r="AT189" s="26"/>
      <c r="AW189" t="s">
        <v>911</v>
      </c>
    </row>
    <row r="190" spans="1:59" x14ac:dyDescent="0.25">
      <c r="A190" t="s">
        <v>1043</v>
      </c>
      <c r="C190" s="1036" t="s">
        <v>115</v>
      </c>
      <c r="D190" s="934" t="s">
        <v>63</v>
      </c>
      <c r="F190" t="s">
        <v>1043</v>
      </c>
      <c r="H190" s="1099" t="s">
        <v>231</v>
      </c>
      <c r="I190" s="934" t="s">
        <v>231</v>
      </c>
      <c r="K190" t="s">
        <v>1043</v>
      </c>
      <c r="M190" s="1035" t="s">
        <v>1044</v>
      </c>
      <c r="N190" s="1036" t="s">
        <v>115</v>
      </c>
      <c r="O190" s="1011" t="s">
        <v>1045</v>
      </c>
      <c r="P190" s="1037" t="s">
        <v>231</v>
      </c>
      <c r="Q190" s="995" t="s">
        <v>1045</v>
      </c>
      <c r="R190" s="1038" t="s">
        <v>1046</v>
      </c>
      <c r="S190" s="1101" t="s">
        <v>1097</v>
      </c>
      <c r="U190" t="s">
        <v>1101</v>
      </c>
      <c r="W190" s="1011"/>
      <c r="X190" s="1011"/>
      <c r="Y190" s="1011"/>
      <c r="Z190" s="70" t="s">
        <v>1048</v>
      </c>
      <c r="AA190" s="70" t="s">
        <v>1049</v>
      </c>
      <c r="AB190" s="1112"/>
      <c r="AC190" s="1113" t="s">
        <v>916</v>
      </c>
      <c r="AE190" t="s">
        <v>1043</v>
      </c>
      <c r="AG190" s="1124" t="s">
        <v>1046</v>
      </c>
      <c r="AH190" s="1125" t="s">
        <v>878</v>
      </c>
      <c r="AI190" s="1126" t="s">
        <v>878</v>
      </c>
      <c r="AJ190" s="1127" t="s">
        <v>880</v>
      </c>
      <c r="AK190" s="1127" t="s">
        <v>915</v>
      </c>
      <c r="AM190" t="s">
        <v>1043</v>
      </c>
      <c r="AO190" s="1038" t="s">
        <v>1046</v>
      </c>
      <c r="AP190" s="26"/>
      <c r="AQ190" s="1036"/>
      <c r="AR190" s="1036"/>
      <c r="AS190" s="1011"/>
      <c r="AT190" s="1011"/>
      <c r="AU190" s="934" t="s">
        <v>1108</v>
      </c>
      <c r="AW190" t="s">
        <v>912</v>
      </c>
      <c r="AY190" s="926" t="s">
        <v>115</v>
      </c>
      <c r="AZ190" s="927" t="s">
        <v>913</v>
      </c>
      <c r="BA190" s="928" t="s">
        <v>231</v>
      </c>
      <c r="BB190" s="929" t="s">
        <v>914</v>
      </c>
      <c r="BC190" s="930" t="s">
        <v>915</v>
      </c>
      <c r="BD190" s="931" t="s">
        <v>895</v>
      </c>
      <c r="BE190" s="932" t="s">
        <v>916</v>
      </c>
      <c r="BF190" s="933" t="s">
        <v>917</v>
      </c>
      <c r="BG190" s="934" t="s">
        <v>917</v>
      </c>
    </row>
    <row r="191" spans="1:59" x14ac:dyDescent="0.25">
      <c r="A191" t="s">
        <v>1092</v>
      </c>
      <c r="C191" s="1039" t="s">
        <v>64</v>
      </c>
      <c r="D191" s="113" t="s">
        <v>64</v>
      </c>
      <c r="F191" t="s">
        <v>1055</v>
      </c>
      <c r="H191" s="1021"/>
      <c r="I191" s="113" t="s">
        <v>1095</v>
      </c>
      <c r="K191" t="s">
        <v>1092</v>
      </c>
      <c r="M191" s="1021" t="s">
        <v>926</v>
      </c>
      <c r="N191" s="1039" t="s">
        <v>64</v>
      </c>
      <c r="O191" s="1021" t="s">
        <v>1056</v>
      </c>
      <c r="P191" s="113"/>
      <c r="Q191" s="73" t="s">
        <v>1056</v>
      </c>
      <c r="R191" s="1040" t="s">
        <v>231</v>
      </c>
      <c r="S191" s="113" t="s">
        <v>1098</v>
      </c>
      <c r="W191" s="1021"/>
      <c r="X191" s="1021"/>
      <c r="Y191" s="1021"/>
      <c r="Z191" s="1043" t="s">
        <v>1058</v>
      </c>
      <c r="AA191" s="1043" t="s">
        <v>1059</v>
      </c>
      <c r="AB191" s="1114"/>
      <c r="AC191" s="1115" t="s">
        <v>921</v>
      </c>
      <c r="AE191" t="s">
        <v>1092</v>
      </c>
      <c r="AG191" s="1128" t="s">
        <v>231</v>
      </c>
      <c r="AH191" s="1043" t="s">
        <v>1079</v>
      </c>
      <c r="AI191" s="1129" t="s">
        <v>1080</v>
      </c>
      <c r="AJ191" s="1130" t="s">
        <v>1081</v>
      </c>
      <c r="AK191" s="1045" t="s">
        <v>920</v>
      </c>
      <c r="AM191" t="s">
        <v>1092</v>
      </c>
      <c r="AO191" s="1040" t="s">
        <v>231</v>
      </c>
      <c r="AP191" s="26"/>
      <c r="AQ191" s="1042" t="s">
        <v>1083</v>
      </c>
      <c r="AR191" s="1042" t="s">
        <v>1084</v>
      </c>
      <c r="AS191" s="1042" t="s">
        <v>1085</v>
      </c>
      <c r="AT191" s="1039" t="s">
        <v>1086</v>
      </c>
      <c r="AU191" s="1114" t="s">
        <v>1109</v>
      </c>
      <c r="AY191" s="935" t="s">
        <v>64</v>
      </c>
      <c r="AZ191" s="936" t="s">
        <v>231</v>
      </c>
      <c r="BA191" s="937" t="s">
        <v>918</v>
      </c>
      <c r="BB191" s="938" t="s">
        <v>919</v>
      </c>
      <c r="BC191" s="939" t="s">
        <v>920</v>
      </c>
      <c r="BD191" s="940" t="s">
        <v>221</v>
      </c>
      <c r="BE191" s="941" t="s">
        <v>921</v>
      </c>
      <c r="BF191" s="197" t="s">
        <v>922</v>
      </c>
      <c r="BG191" s="113" t="s">
        <v>918</v>
      </c>
    </row>
    <row r="192" spans="1:59" x14ac:dyDescent="0.25">
      <c r="C192" s="1039"/>
      <c r="D192" s="113" t="s">
        <v>918</v>
      </c>
      <c r="H192" s="1021"/>
      <c r="I192" s="113" t="s">
        <v>918</v>
      </c>
      <c r="M192" s="1021"/>
      <c r="N192" s="1039"/>
      <c r="O192" s="1021"/>
      <c r="P192" s="113"/>
      <c r="Q192" s="73" t="s">
        <v>1028</v>
      </c>
      <c r="R192" s="1041" t="s">
        <v>1064</v>
      </c>
      <c r="S192" s="113" t="s">
        <v>1099</v>
      </c>
      <c r="W192" s="1021"/>
      <c r="X192" s="1021"/>
      <c r="Y192" s="1021"/>
      <c r="Z192" s="1043" t="s">
        <v>269</v>
      </c>
      <c r="AA192" s="1043" t="s">
        <v>269</v>
      </c>
      <c r="AB192" s="1114" t="s">
        <v>1069</v>
      </c>
      <c r="AC192" s="1115" t="s">
        <v>1102</v>
      </c>
      <c r="AG192" s="1131" t="s">
        <v>1064</v>
      </c>
      <c r="AH192" s="1043" t="s">
        <v>1104</v>
      </c>
      <c r="AI192" s="1044" t="s">
        <v>1104</v>
      </c>
      <c r="AJ192" s="1130" t="s">
        <v>1104</v>
      </c>
      <c r="AK192" s="1045" t="s">
        <v>918</v>
      </c>
      <c r="AO192" s="1041" t="s">
        <v>1064</v>
      </c>
      <c r="AP192" s="26"/>
      <c r="AQ192" s="1042" t="s">
        <v>211</v>
      </c>
      <c r="AR192" s="1042" t="s">
        <v>211</v>
      </c>
      <c r="AS192" s="1042" t="s">
        <v>269</v>
      </c>
      <c r="AT192" s="1039" t="s">
        <v>1087</v>
      </c>
      <c r="AU192" s="1117" t="s">
        <v>921</v>
      </c>
      <c r="AY192" s="935" t="s">
        <v>918</v>
      </c>
      <c r="AZ192" s="942" t="s">
        <v>923</v>
      </c>
      <c r="BA192" s="937" t="s">
        <v>924</v>
      </c>
      <c r="BB192" s="938" t="s">
        <v>925</v>
      </c>
      <c r="BC192" s="939" t="s">
        <v>918</v>
      </c>
      <c r="BD192" s="940" t="s">
        <v>926</v>
      </c>
      <c r="BE192" s="941" t="s">
        <v>211</v>
      </c>
      <c r="BF192" s="197" t="s">
        <v>927</v>
      </c>
      <c r="BG192" s="113"/>
    </row>
    <row r="193" spans="1:59" x14ac:dyDescent="0.25">
      <c r="C193" s="1042" t="s">
        <v>1072</v>
      </c>
      <c r="D193" s="952">
        <v>42602</v>
      </c>
      <c r="H193" s="1043" t="s">
        <v>1074</v>
      </c>
      <c r="I193" s="952">
        <v>42602</v>
      </c>
      <c r="M193" s="1021"/>
      <c r="N193" s="1042" t="s">
        <v>1072</v>
      </c>
      <c r="O193" s="1043" t="s">
        <v>1073</v>
      </c>
      <c r="P193" s="1044" t="s">
        <v>1074</v>
      </c>
      <c r="Q193" s="1045" t="s">
        <v>1075</v>
      </c>
      <c r="R193" s="1045" t="s">
        <v>1076</v>
      </c>
      <c r="S193" s="1044"/>
      <c r="W193" s="1116" t="s">
        <v>878</v>
      </c>
      <c r="X193" s="1116" t="s">
        <v>878</v>
      </c>
      <c r="Y193" s="1116" t="s">
        <v>880</v>
      </c>
      <c r="Z193" s="1116">
        <v>1</v>
      </c>
      <c r="AA193" s="1116">
        <v>-1</v>
      </c>
      <c r="AB193" s="1117" t="s">
        <v>916</v>
      </c>
      <c r="AC193" s="1115" t="s">
        <v>918</v>
      </c>
      <c r="AG193" s="1129"/>
      <c r="AH193" s="1043" t="s">
        <v>1105</v>
      </c>
      <c r="AI193" s="1044" t="s">
        <v>1105</v>
      </c>
      <c r="AJ193" s="1130" t="s">
        <v>1105</v>
      </c>
      <c r="AK193" s="1045" t="s">
        <v>929</v>
      </c>
      <c r="AO193" s="1045" t="s">
        <v>1076</v>
      </c>
      <c r="AP193" s="111"/>
      <c r="AQ193" s="1042" t="s">
        <v>1088</v>
      </c>
      <c r="AR193" s="1042" t="s">
        <v>1088</v>
      </c>
      <c r="AS193" s="1042" t="s">
        <v>210</v>
      </c>
      <c r="AT193" s="1042" t="s">
        <v>1089</v>
      </c>
      <c r="AU193" s="1117" t="s">
        <v>211</v>
      </c>
      <c r="AY193" s="943">
        <v>42602</v>
      </c>
      <c r="AZ193" s="942" t="s">
        <v>928</v>
      </c>
      <c r="BA193" s="944">
        <v>42602</v>
      </c>
      <c r="BB193" s="945">
        <v>42602</v>
      </c>
      <c r="BC193" s="939" t="s">
        <v>929</v>
      </c>
      <c r="BD193" s="940" t="s">
        <v>930</v>
      </c>
      <c r="BE193" s="941" t="s">
        <v>918</v>
      </c>
      <c r="BF193" s="197"/>
      <c r="BG193" s="113"/>
    </row>
    <row r="194" spans="1:59" ht="15.75" thickBot="1" x14ac:dyDescent="0.3">
      <c r="A194" s="9" t="s">
        <v>931</v>
      </c>
      <c r="B194" s="1095" t="s">
        <v>2</v>
      </c>
      <c r="C194" s="1096"/>
      <c r="D194" s="67"/>
      <c r="F194" s="9" t="s">
        <v>931</v>
      </c>
      <c r="G194" s="1095" t="s">
        <v>2</v>
      </c>
      <c r="H194" s="1090" t="s">
        <v>1077</v>
      </c>
      <c r="I194" s="67"/>
      <c r="K194" s="9" t="s">
        <v>931</v>
      </c>
      <c r="L194" s="1095" t="s">
        <v>2</v>
      </c>
      <c r="M194" s="1102"/>
      <c r="N194" s="1102"/>
      <c r="O194" s="1102"/>
      <c r="P194" s="1103" t="s">
        <v>1077</v>
      </c>
      <c r="Q194" s="1104"/>
      <c r="R194" s="1105" t="s">
        <v>1078</v>
      </c>
      <c r="S194" s="1106"/>
      <c r="U194" s="486" t="s">
        <v>931</v>
      </c>
      <c r="V194" s="486" t="s">
        <v>2</v>
      </c>
      <c r="W194" s="1043" t="s">
        <v>1079</v>
      </c>
      <c r="X194" s="1116" t="s">
        <v>1080</v>
      </c>
      <c r="Y194" s="1043" t="s">
        <v>1081</v>
      </c>
      <c r="Z194" s="1116" t="s">
        <v>1065</v>
      </c>
      <c r="AA194" s="1043" t="s">
        <v>1082</v>
      </c>
      <c r="AB194" s="1118" t="s">
        <v>921</v>
      </c>
      <c r="AC194" s="1119" t="s">
        <v>924</v>
      </c>
      <c r="AG194" s="1129"/>
      <c r="AH194" s="1116" t="s">
        <v>1106</v>
      </c>
      <c r="AI194" s="1129" t="s">
        <v>1106</v>
      </c>
      <c r="AJ194" s="1045" t="s">
        <v>1106</v>
      </c>
      <c r="AK194" s="1045" t="s">
        <v>924</v>
      </c>
      <c r="AO194" s="155" t="s">
        <v>1078</v>
      </c>
      <c r="AP194" s="114" t="s">
        <v>221</v>
      </c>
      <c r="AQ194" s="1042" t="s">
        <v>1079</v>
      </c>
      <c r="AR194" s="1042" t="s">
        <v>1080</v>
      </c>
      <c r="AS194" s="1042" t="s">
        <v>211</v>
      </c>
      <c r="AT194" s="1042" t="s">
        <v>1090</v>
      </c>
      <c r="AU194" s="1117" t="s">
        <v>918</v>
      </c>
      <c r="AW194" s="486" t="s">
        <v>931</v>
      </c>
      <c r="AX194" s="487" t="s">
        <v>2</v>
      </c>
      <c r="AY194" s="935" t="s">
        <v>924</v>
      </c>
      <c r="AZ194" s="946">
        <v>42602</v>
      </c>
      <c r="BA194" s="947"/>
      <c r="BB194" s="938" t="s">
        <v>924</v>
      </c>
      <c r="BC194" s="948">
        <v>42602</v>
      </c>
      <c r="BD194" s="949">
        <v>42014</v>
      </c>
      <c r="BE194" s="950">
        <v>42602</v>
      </c>
      <c r="BF194" s="951">
        <v>42602</v>
      </c>
      <c r="BG194" s="952">
        <v>42602</v>
      </c>
    </row>
    <row r="195" spans="1:59" x14ac:dyDescent="0.25">
      <c r="A195" s="245" t="s">
        <v>3</v>
      </c>
      <c r="B195" s="6" t="s">
        <v>4</v>
      </c>
      <c r="C195" s="144">
        <v>6.166666666666667</v>
      </c>
      <c r="D195" s="4">
        <v>50</v>
      </c>
      <c r="F195" s="245" t="s">
        <v>3</v>
      </c>
      <c r="G195" s="6" t="s">
        <v>4</v>
      </c>
      <c r="H195" s="1064">
        <v>1.333333333333333</v>
      </c>
      <c r="I195" s="4">
        <v>9</v>
      </c>
      <c r="K195" s="245" t="s">
        <v>3</v>
      </c>
      <c r="L195" s="6" t="s">
        <v>4</v>
      </c>
      <c r="M195" s="47"/>
      <c r="N195" s="144">
        <v>6.166666666666667</v>
      </c>
      <c r="O195" s="136">
        <v>7.5</v>
      </c>
      <c r="P195" s="1064">
        <v>1.333333333333333</v>
      </c>
      <c r="Q195" s="1061">
        <v>3</v>
      </c>
      <c r="R195" s="1062">
        <v>3.9999999999999991</v>
      </c>
      <c r="S195" s="47">
        <v>10</v>
      </c>
      <c r="U195" s="245" t="s">
        <v>3</v>
      </c>
      <c r="V195" s="6" t="s">
        <v>4</v>
      </c>
      <c r="W195" s="47">
        <v>24</v>
      </c>
      <c r="X195" s="47">
        <v>23</v>
      </c>
      <c r="Y195" s="229">
        <v>1.0434782608695652</v>
      </c>
      <c r="Z195" s="47">
        <v>11</v>
      </c>
      <c r="AA195" s="47">
        <v>5</v>
      </c>
      <c r="AB195" s="1052">
        <v>0.6875</v>
      </c>
      <c r="AC195" s="44">
        <v>15</v>
      </c>
      <c r="AE195" s="245" t="s">
        <v>3</v>
      </c>
      <c r="AF195" s="6" t="s">
        <v>4</v>
      </c>
      <c r="AG195" s="1062">
        <v>3.9999999999999991</v>
      </c>
      <c r="AH195" s="47">
        <v>24</v>
      </c>
      <c r="AI195" s="47">
        <v>23</v>
      </c>
      <c r="AJ195" s="229">
        <v>1.0434782608695652</v>
      </c>
      <c r="AK195" s="4">
        <v>74</v>
      </c>
      <c r="AM195" s="245" t="s">
        <v>3</v>
      </c>
      <c r="AN195" s="6" t="s">
        <v>4</v>
      </c>
      <c r="AO195" s="1062">
        <v>3.9999999999999991</v>
      </c>
      <c r="AP195" s="47">
        <v>47</v>
      </c>
      <c r="AQ195" s="47">
        <v>19</v>
      </c>
      <c r="AR195" s="47">
        <v>-19</v>
      </c>
      <c r="AS195" s="47">
        <v>0</v>
      </c>
      <c r="AT195" s="229">
        <v>1</v>
      </c>
      <c r="AU195" s="4">
        <v>57</v>
      </c>
      <c r="AW195" s="245" t="s">
        <v>3</v>
      </c>
      <c r="AX195" s="6" t="s">
        <v>4</v>
      </c>
      <c r="AY195" s="249">
        <v>50</v>
      </c>
      <c r="AZ195" s="4">
        <v>9</v>
      </c>
      <c r="BA195" s="953">
        <v>10</v>
      </c>
      <c r="BB195" s="954">
        <v>15</v>
      </c>
      <c r="BC195" s="955">
        <v>74</v>
      </c>
      <c r="BD195" s="956">
        <v>47</v>
      </c>
      <c r="BE195" s="957">
        <v>57</v>
      </c>
      <c r="BF195" s="183">
        <v>35.833333333333336</v>
      </c>
      <c r="BG195" s="586">
        <v>26</v>
      </c>
    </row>
    <row r="196" spans="1:59" x14ac:dyDescent="0.25">
      <c r="A196" s="20" t="s">
        <v>6</v>
      </c>
      <c r="B196" s="13" t="s">
        <v>7</v>
      </c>
      <c r="C196" s="144">
        <v>7.9555555555555557</v>
      </c>
      <c r="D196" s="4">
        <v>117</v>
      </c>
      <c r="F196" s="20" t="s">
        <v>6</v>
      </c>
      <c r="G196" s="13" t="s">
        <v>7</v>
      </c>
      <c r="H196" s="1064">
        <v>0.60004444444444438</v>
      </c>
      <c r="I196" s="4">
        <v>32</v>
      </c>
      <c r="K196" s="20" t="s">
        <v>6</v>
      </c>
      <c r="L196" s="13" t="s">
        <v>7</v>
      </c>
      <c r="M196" s="47"/>
      <c r="N196" s="144">
        <v>7.9555555555555557</v>
      </c>
      <c r="O196" s="136">
        <v>8.5556000000000001</v>
      </c>
      <c r="P196" s="1064">
        <v>0.60004444444444438</v>
      </c>
      <c r="Q196" s="1061">
        <v>2</v>
      </c>
      <c r="R196" s="1062">
        <v>1.2000888888888888</v>
      </c>
      <c r="S196" s="47">
        <v>53</v>
      </c>
      <c r="U196" s="20" t="s">
        <v>6</v>
      </c>
      <c r="V196" s="13" t="s">
        <v>7</v>
      </c>
      <c r="W196" s="47">
        <v>6</v>
      </c>
      <c r="X196" s="47">
        <v>8</v>
      </c>
      <c r="Y196" s="229">
        <v>0.75</v>
      </c>
      <c r="Z196" s="47">
        <v>1</v>
      </c>
      <c r="AA196" s="47">
        <v>1</v>
      </c>
      <c r="AB196" s="1052">
        <v>0.5</v>
      </c>
      <c r="AC196" s="44">
        <v>47</v>
      </c>
      <c r="AE196" s="20" t="s">
        <v>6</v>
      </c>
      <c r="AF196" s="13" t="s">
        <v>7</v>
      </c>
      <c r="AG196" s="1062">
        <v>1.2000888888888888</v>
      </c>
      <c r="AH196" s="47">
        <v>6</v>
      </c>
      <c r="AI196" s="47">
        <v>8</v>
      </c>
      <c r="AJ196" s="229">
        <v>0.75</v>
      </c>
      <c r="AK196" s="4">
        <v>97</v>
      </c>
      <c r="AM196" s="20" t="s">
        <v>6</v>
      </c>
      <c r="AN196" s="13" t="s">
        <v>7</v>
      </c>
      <c r="AO196" s="1062">
        <v>1.2000888888888888</v>
      </c>
      <c r="AP196" s="47">
        <v>14</v>
      </c>
      <c r="AQ196" s="47">
        <v>8</v>
      </c>
      <c r="AR196" s="47">
        <v>-1</v>
      </c>
      <c r="AS196" s="47">
        <v>7</v>
      </c>
      <c r="AT196" s="229">
        <v>8</v>
      </c>
      <c r="AU196" s="4">
        <v>2</v>
      </c>
      <c r="AW196" s="20" t="s">
        <v>6</v>
      </c>
      <c r="AX196" s="13" t="s">
        <v>7</v>
      </c>
      <c r="AY196" s="249">
        <v>117</v>
      </c>
      <c r="AZ196" s="4">
        <v>32</v>
      </c>
      <c r="BA196" s="953">
        <v>53</v>
      </c>
      <c r="BB196" s="954">
        <v>47</v>
      </c>
      <c r="BC196" s="955">
        <v>97</v>
      </c>
      <c r="BD196" s="956">
        <v>14</v>
      </c>
      <c r="BE196" s="957">
        <v>2</v>
      </c>
      <c r="BF196" s="183">
        <v>58</v>
      </c>
      <c r="BG196" s="586">
        <v>52</v>
      </c>
    </row>
    <row r="197" spans="1:59" x14ac:dyDescent="0.25">
      <c r="A197" s="10" t="s">
        <v>12</v>
      </c>
      <c r="B197" s="13" t="s">
        <v>13</v>
      </c>
      <c r="C197" s="156">
        <v>6.666666666666667</v>
      </c>
      <c r="D197" s="4">
        <v>62</v>
      </c>
      <c r="F197" s="10" t="s">
        <v>12</v>
      </c>
      <c r="G197" s="13" t="s">
        <v>13</v>
      </c>
      <c r="H197" s="1064">
        <v>0.33333333333333304</v>
      </c>
      <c r="I197" s="4">
        <v>53</v>
      </c>
      <c r="K197" s="10" t="s">
        <v>12</v>
      </c>
      <c r="L197" s="13" t="s">
        <v>13</v>
      </c>
      <c r="M197" s="47"/>
      <c r="N197" s="156">
        <v>6.666666666666667</v>
      </c>
      <c r="O197" s="136">
        <v>7</v>
      </c>
      <c r="P197" s="1064">
        <v>0.33333333333333304</v>
      </c>
      <c r="Q197" s="1061">
        <v>4</v>
      </c>
      <c r="R197" s="1062">
        <v>1.3333333333333321</v>
      </c>
      <c r="S197" s="47">
        <v>51</v>
      </c>
      <c r="U197" s="10" t="s">
        <v>12</v>
      </c>
      <c r="V197" s="13" t="s">
        <v>13</v>
      </c>
      <c r="W197" s="47">
        <v>6</v>
      </c>
      <c r="X197" s="47">
        <v>9</v>
      </c>
      <c r="Y197" s="229">
        <v>0.66666666666666663</v>
      </c>
      <c r="Z197" s="47">
        <v>3</v>
      </c>
      <c r="AA197" s="47"/>
      <c r="AB197" s="1052">
        <v>1</v>
      </c>
      <c r="AC197" s="44">
        <v>1</v>
      </c>
      <c r="AE197" s="10" t="s">
        <v>12</v>
      </c>
      <c r="AF197" s="13" t="s">
        <v>13</v>
      </c>
      <c r="AG197" s="1062">
        <v>1.3333333333333321</v>
      </c>
      <c r="AH197" s="47">
        <v>6</v>
      </c>
      <c r="AI197" s="47">
        <v>9</v>
      </c>
      <c r="AJ197" s="229">
        <v>0.66666666666666663</v>
      </c>
      <c r="AK197" s="4">
        <v>105</v>
      </c>
      <c r="AM197" s="10" t="s">
        <v>12</v>
      </c>
      <c r="AN197" s="13" t="s">
        <v>13</v>
      </c>
      <c r="AO197" s="1062">
        <v>1.3333333333333321</v>
      </c>
      <c r="AP197" s="47">
        <v>11</v>
      </c>
      <c r="AQ197" s="47">
        <v>5</v>
      </c>
      <c r="AR197" s="47">
        <v>0</v>
      </c>
      <c r="AS197" s="47">
        <v>5</v>
      </c>
      <c r="AT197" s="229" t="e">
        <v>#DIV/0!</v>
      </c>
      <c r="AU197" s="4">
        <v>1</v>
      </c>
      <c r="AW197" s="10" t="s">
        <v>12</v>
      </c>
      <c r="AX197" s="13" t="s">
        <v>13</v>
      </c>
      <c r="AY197" s="249">
        <v>62</v>
      </c>
      <c r="AZ197" s="4">
        <v>53</v>
      </c>
      <c r="BA197" s="953">
        <v>51</v>
      </c>
      <c r="BB197" s="954">
        <v>1</v>
      </c>
      <c r="BC197" s="955">
        <v>105</v>
      </c>
      <c r="BD197" s="956">
        <v>11</v>
      </c>
      <c r="BE197" s="957">
        <v>1</v>
      </c>
      <c r="BF197" s="183">
        <v>52.833333333333336</v>
      </c>
      <c r="BG197" s="586">
        <v>47</v>
      </c>
    </row>
    <row r="198" spans="1:59" x14ac:dyDescent="0.25">
      <c r="A198" s="14" t="s">
        <v>14</v>
      </c>
      <c r="B198" s="13" t="s">
        <v>15</v>
      </c>
      <c r="C198" s="144">
        <v>7.75</v>
      </c>
      <c r="D198" s="4">
        <v>109</v>
      </c>
      <c r="F198" s="14" t="s">
        <v>14</v>
      </c>
      <c r="G198" s="13" t="s">
        <v>15</v>
      </c>
      <c r="H198" s="670">
        <v>1.75</v>
      </c>
      <c r="I198" s="4">
        <v>2</v>
      </c>
      <c r="K198" s="14" t="s">
        <v>14</v>
      </c>
      <c r="L198" s="13" t="s">
        <v>15</v>
      </c>
      <c r="M198" s="47"/>
      <c r="N198" s="144">
        <v>7.75</v>
      </c>
      <c r="O198" s="136">
        <v>9.5</v>
      </c>
      <c r="P198" s="670">
        <v>1.75</v>
      </c>
      <c r="Q198" s="1061">
        <v>1</v>
      </c>
      <c r="R198" s="1062">
        <v>1.75</v>
      </c>
      <c r="S198" s="47">
        <v>45</v>
      </c>
      <c r="U198" s="14" t="s">
        <v>14</v>
      </c>
      <c r="V198" s="13" t="s">
        <v>15</v>
      </c>
      <c r="W198" s="1065">
        <v>7</v>
      </c>
      <c r="X198" s="1065">
        <v>5</v>
      </c>
      <c r="Y198" s="229">
        <v>1.4</v>
      </c>
      <c r="Z198" s="47">
        <v>4</v>
      </c>
      <c r="AA198" s="47"/>
      <c r="AB198" s="1052">
        <v>1</v>
      </c>
      <c r="AC198" s="44">
        <v>1</v>
      </c>
      <c r="AE198" s="14" t="s">
        <v>14</v>
      </c>
      <c r="AF198" s="13" t="s">
        <v>15</v>
      </c>
      <c r="AG198" s="1062">
        <v>1.75</v>
      </c>
      <c r="AH198" s="1065">
        <v>7</v>
      </c>
      <c r="AI198" s="1065">
        <v>5</v>
      </c>
      <c r="AJ198" s="229">
        <v>1.4</v>
      </c>
      <c r="AK198" s="4">
        <v>53</v>
      </c>
      <c r="AM198" s="14" t="s">
        <v>14</v>
      </c>
      <c r="AN198" s="13" t="s">
        <v>15</v>
      </c>
      <c r="AO198" s="1062">
        <v>1.75</v>
      </c>
      <c r="AP198" s="47">
        <v>12</v>
      </c>
      <c r="AQ198" s="47">
        <v>11</v>
      </c>
      <c r="AR198" s="47">
        <v>0</v>
      </c>
      <c r="AS198" s="47">
        <v>11</v>
      </c>
      <c r="AT198" s="229" t="e">
        <v>#DIV/0!</v>
      </c>
      <c r="AU198" s="4">
        <v>1</v>
      </c>
      <c r="AW198" s="14" t="s">
        <v>14</v>
      </c>
      <c r="AX198" s="13" t="s">
        <v>15</v>
      </c>
      <c r="AY198" s="249">
        <v>109</v>
      </c>
      <c r="AZ198" s="4">
        <v>2</v>
      </c>
      <c r="BA198" s="953">
        <v>45</v>
      </c>
      <c r="BB198" s="954">
        <v>1</v>
      </c>
      <c r="BC198" s="955">
        <v>53</v>
      </c>
      <c r="BD198" s="956">
        <v>12</v>
      </c>
      <c r="BE198" s="957">
        <v>1</v>
      </c>
      <c r="BF198" s="183">
        <v>40.333333333333336</v>
      </c>
      <c r="BG198" s="586">
        <v>31</v>
      </c>
    </row>
    <row r="199" spans="1:59" x14ac:dyDescent="0.25">
      <c r="A199" s="10" t="s">
        <v>232</v>
      </c>
      <c r="B199" s="13" t="s">
        <v>11</v>
      </c>
      <c r="C199" s="416">
        <v>7.3888999999999996</v>
      </c>
      <c r="D199" s="45">
        <v>94</v>
      </c>
      <c r="F199" s="10" t="s">
        <v>232</v>
      </c>
      <c r="G199" s="13" t="s">
        <v>11</v>
      </c>
      <c r="H199" s="1070">
        <v>1.6111000000000004</v>
      </c>
      <c r="I199" s="45">
        <v>3</v>
      </c>
      <c r="K199" s="10" t="s">
        <v>232</v>
      </c>
      <c r="L199" s="13" t="s">
        <v>11</v>
      </c>
      <c r="M199" s="45">
        <v>1</v>
      </c>
      <c r="N199" s="416">
        <v>7.3888999999999996</v>
      </c>
      <c r="O199" s="1077">
        <v>9</v>
      </c>
      <c r="P199" s="1070">
        <f>+O199-N199</f>
        <v>1.6111000000000004</v>
      </c>
      <c r="Q199" s="1071">
        <v>2</v>
      </c>
      <c r="R199" s="1072">
        <f>+P199*Q199</f>
        <v>3.2222000000000008</v>
      </c>
      <c r="S199" s="45">
        <v>19</v>
      </c>
      <c r="U199" s="10" t="s">
        <v>232</v>
      </c>
      <c r="V199" s="13" t="s">
        <v>11</v>
      </c>
      <c r="W199" s="45">
        <v>49</v>
      </c>
      <c r="X199" s="45">
        <v>56</v>
      </c>
      <c r="Y199" s="959">
        <v>0.875</v>
      </c>
      <c r="Z199" s="45">
        <v>23</v>
      </c>
      <c r="AA199" s="45">
        <v>15</v>
      </c>
      <c r="AB199" s="1074">
        <v>0.60526315789473684</v>
      </c>
      <c r="AC199" s="45" t="e">
        <f>+#REF!+1</f>
        <v>#REF!</v>
      </c>
      <c r="AE199" s="10" t="s">
        <v>232</v>
      </c>
      <c r="AF199" s="13" t="s">
        <v>11</v>
      </c>
      <c r="AG199" s="1072">
        <v>3.2222000000000008</v>
      </c>
      <c r="AH199" s="45">
        <v>49</v>
      </c>
      <c r="AI199" s="45">
        <v>56</v>
      </c>
      <c r="AJ199" s="959">
        <v>0.875</v>
      </c>
      <c r="AK199" s="45">
        <v>88</v>
      </c>
      <c r="AM199" s="10" t="s">
        <v>232</v>
      </c>
      <c r="AN199" s="13" t="s">
        <v>11</v>
      </c>
      <c r="AO199" s="1072">
        <v>3.2222000000000008</v>
      </c>
      <c r="AP199" s="45">
        <v>105</v>
      </c>
      <c r="AQ199" s="45">
        <v>46</v>
      </c>
      <c r="AR199" s="45">
        <v>-39</v>
      </c>
      <c r="AS199" s="45">
        <v>7</v>
      </c>
      <c r="AT199" s="959">
        <v>1.1794871794871795</v>
      </c>
      <c r="AU199" s="45">
        <v>50</v>
      </c>
      <c r="AW199" s="10" t="s">
        <v>232</v>
      </c>
      <c r="AX199" s="13" t="s">
        <v>11</v>
      </c>
      <c r="AY199" s="45">
        <v>94</v>
      </c>
      <c r="AZ199" s="45">
        <v>3</v>
      </c>
      <c r="BA199" s="45">
        <v>19</v>
      </c>
      <c r="BB199" s="45">
        <v>27</v>
      </c>
      <c r="BC199" s="45">
        <v>88</v>
      </c>
      <c r="BD199" s="45">
        <v>105</v>
      </c>
      <c r="BE199" s="45">
        <v>50</v>
      </c>
      <c r="BF199" s="959">
        <v>54.5</v>
      </c>
      <c r="BG199" s="960">
        <v>49</v>
      </c>
    </row>
    <row r="200" spans="1:59" x14ac:dyDescent="0.25">
      <c r="A200" s="16" t="s">
        <v>232</v>
      </c>
      <c r="B200" s="11" t="s">
        <v>17</v>
      </c>
      <c r="C200" s="156">
        <v>9.2388999999999992</v>
      </c>
      <c r="D200" s="4">
        <v>153</v>
      </c>
      <c r="F200" s="16" t="s">
        <v>232</v>
      </c>
      <c r="G200" s="11" t="s">
        <v>17</v>
      </c>
      <c r="H200" s="1064">
        <v>-0.98889999999999922</v>
      </c>
      <c r="I200" s="4">
        <v>165</v>
      </c>
      <c r="K200" s="16" t="s">
        <v>232</v>
      </c>
      <c r="L200" s="11" t="s">
        <v>17</v>
      </c>
      <c r="M200" s="47"/>
      <c r="N200" s="156">
        <v>9.2388999999999992</v>
      </c>
      <c r="O200" s="136">
        <v>8.25</v>
      </c>
      <c r="P200" s="1064">
        <v>-0.98889999999999922</v>
      </c>
      <c r="Q200" s="1061">
        <v>3</v>
      </c>
      <c r="R200" s="1062">
        <v>-2.9666999999999977</v>
      </c>
      <c r="S200" s="47">
        <v>159</v>
      </c>
      <c r="U200" s="16" t="s">
        <v>232</v>
      </c>
      <c r="V200" s="11" t="s">
        <v>17</v>
      </c>
      <c r="W200" s="47">
        <v>15</v>
      </c>
      <c r="X200" s="47">
        <v>22</v>
      </c>
      <c r="Y200" s="229">
        <v>0.68181818181818177</v>
      </c>
      <c r="Z200" s="47">
        <v>3</v>
      </c>
      <c r="AA200" s="47">
        <v>5</v>
      </c>
      <c r="AB200" s="1052">
        <v>0.375</v>
      </c>
      <c r="AC200" s="44">
        <v>78</v>
      </c>
      <c r="AE200" s="16" t="s">
        <v>232</v>
      </c>
      <c r="AF200" s="11" t="s">
        <v>17</v>
      </c>
      <c r="AG200" s="1062">
        <v>-2.9666999999999977</v>
      </c>
      <c r="AH200" s="47">
        <v>15</v>
      </c>
      <c r="AI200" s="47">
        <v>22</v>
      </c>
      <c r="AJ200" s="229">
        <v>0.68181818181818177</v>
      </c>
      <c r="AK200" s="4">
        <v>104</v>
      </c>
      <c r="AM200" s="16" t="s">
        <v>232</v>
      </c>
      <c r="AN200" s="11" t="s">
        <v>17</v>
      </c>
      <c r="AO200" s="1062">
        <v>-2.9666999999999977</v>
      </c>
      <c r="AP200" s="47">
        <v>37</v>
      </c>
      <c r="AQ200" s="47">
        <v>6</v>
      </c>
      <c r="AR200" s="47">
        <v>-19</v>
      </c>
      <c r="AS200" s="47">
        <v>-13</v>
      </c>
      <c r="AT200" s="229">
        <v>0.31578947368421051</v>
      </c>
      <c r="AU200" s="4">
        <v>109</v>
      </c>
      <c r="AW200" s="16" t="s">
        <v>232</v>
      </c>
      <c r="AX200" s="11" t="s">
        <v>17</v>
      </c>
      <c r="AY200" s="249">
        <v>153</v>
      </c>
      <c r="AZ200" s="4">
        <v>165</v>
      </c>
      <c r="BA200" s="953">
        <v>159</v>
      </c>
      <c r="BB200" s="954">
        <v>78</v>
      </c>
      <c r="BC200" s="955">
        <v>104</v>
      </c>
      <c r="BD200" s="956">
        <v>37</v>
      </c>
      <c r="BE200" s="957">
        <v>109</v>
      </c>
      <c r="BF200" s="183">
        <v>154.16666666666666</v>
      </c>
      <c r="BG200" s="586">
        <v>164</v>
      </c>
    </row>
    <row r="201" spans="1:59" x14ac:dyDescent="0.25">
      <c r="A201" s="20" t="s">
        <v>18</v>
      </c>
      <c r="B201" s="13" t="s">
        <v>19</v>
      </c>
      <c r="C201" s="416">
        <v>5.7443999999999997</v>
      </c>
      <c r="D201" s="45">
        <v>28</v>
      </c>
      <c r="F201" s="20" t="s">
        <v>18</v>
      </c>
      <c r="G201" s="13" t="s">
        <v>19</v>
      </c>
      <c r="H201" s="1070">
        <v>0.70000000000000018</v>
      </c>
      <c r="I201" s="45">
        <v>27</v>
      </c>
      <c r="K201" s="20" t="s">
        <v>18</v>
      </c>
      <c r="L201" s="13" t="s">
        <v>19</v>
      </c>
      <c r="M201" s="45">
        <v>1</v>
      </c>
      <c r="N201" s="416">
        <v>5.7443999999999997</v>
      </c>
      <c r="O201" s="1077">
        <v>6.4443999999999999</v>
      </c>
      <c r="P201" s="1070">
        <f>+O201-N201</f>
        <v>0.70000000000000018</v>
      </c>
      <c r="Q201" s="1071">
        <v>5</v>
      </c>
      <c r="R201" s="1072">
        <f>+P201*Q201</f>
        <v>3.5000000000000009</v>
      </c>
      <c r="S201" s="45">
        <v>16</v>
      </c>
      <c r="U201" s="20" t="s">
        <v>18</v>
      </c>
      <c r="V201" s="13" t="s">
        <v>19</v>
      </c>
      <c r="W201" s="45">
        <v>60</v>
      </c>
      <c r="X201" s="45">
        <v>51</v>
      </c>
      <c r="Y201" s="959">
        <v>1.1764705882352942</v>
      </c>
      <c r="Z201" s="45">
        <v>18</v>
      </c>
      <c r="AA201" s="45">
        <v>22</v>
      </c>
      <c r="AB201" s="1074">
        <v>0.45</v>
      </c>
      <c r="AC201" s="45">
        <v>71</v>
      </c>
      <c r="AE201" s="20" t="s">
        <v>18</v>
      </c>
      <c r="AF201" s="13" t="s">
        <v>19</v>
      </c>
      <c r="AG201" s="1072">
        <v>3.5000000000000009</v>
      </c>
      <c r="AH201" s="45">
        <v>60</v>
      </c>
      <c r="AI201" s="45">
        <v>51</v>
      </c>
      <c r="AJ201" s="959">
        <v>1.1764705882352942</v>
      </c>
      <c r="AK201" s="45">
        <v>70</v>
      </c>
      <c r="AM201" s="20" t="s">
        <v>18</v>
      </c>
      <c r="AN201" s="13" t="s">
        <v>19</v>
      </c>
      <c r="AO201" s="1072">
        <v>3.5000000000000009</v>
      </c>
      <c r="AP201" s="45">
        <v>111</v>
      </c>
      <c r="AQ201" s="45">
        <v>52</v>
      </c>
      <c r="AR201" s="45">
        <v>-48</v>
      </c>
      <c r="AS201" s="45">
        <v>4</v>
      </c>
      <c r="AT201" s="959">
        <v>1.0833333333333333</v>
      </c>
      <c r="AU201" s="45">
        <v>56</v>
      </c>
      <c r="AW201" s="20" t="s">
        <v>18</v>
      </c>
      <c r="AX201" s="13" t="s">
        <v>19</v>
      </c>
      <c r="AY201" s="45">
        <v>28</v>
      </c>
      <c r="AZ201" s="45">
        <v>27</v>
      </c>
      <c r="BA201" s="45">
        <v>16</v>
      </c>
      <c r="BB201" s="45">
        <v>71</v>
      </c>
      <c r="BC201" s="45">
        <v>70</v>
      </c>
      <c r="BD201" s="45">
        <v>111</v>
      </c>
      <c r="BE201" s="45">
        <v>56</v>
      </c>
      <c r="BF201" s="959">
        <v>53.166666666666664</v>
      </c>
      <c r="BG201" s="960">
        <v>48</v>
      </c>
    </row>
    <row r="202" spans="1:59" x14ac:dyDescent="0.25">
      <c r="A202" s="10" t="s">
        <v>21</v>
      </c>
      <c r="B202" s="13" t="s">
        <v>22</v>
      </c>
      <c r="C202" s="309">
        <v>8.1305999999999994</v>
      </c>
      <c r="D202" s="45">
        <v>129</v>
      </c>
      <c r="F202" s="10" t="s">
        <v>21</v>
      </c>
      <c r="G202" s="13" t="s">
        <v>22</v>
      </c>
      <c r="H202" s="1070">
        <v>0.24440000000000062</v>
      </c>
      <c r="I202" s="45">
        <v>67</v>
      </c>
      <c r="K202" s="10" t="s">
        <v>21</v>
      </c>
      <c r="L202" s="13" t="s">
        <v>22</v>
      </c>
      <c r="M202" s="45">
        <v>1</v>
      </c>
      <c r="N202" s="309">
        <v>8.1305999999999994</v>
      </c>
      <c r="O202" s="1077">
        <v>8.375</v>
      </c>
      <c r="P202" s="1070">
        <f>+O202-N202</f>
        <v>0.24440000000000062</v>
      </c>
      <c r="Q202" s="1071">
        <v>3</v>
      </c>
      <c r="R202" s="1072">
        <f>+P202*Q202</f>
        <v>0.73320000000000185</v>
      </c>
      <c r="S202" s="45">
        <v>64</v>
      </c>
      <c r="U202" s="10" t="s">
        <v>21</v>
      </c>
      <c r="V202" s="13" t="s">
        <v>22</v>
      </c>
      <c r="W202" s="45">
        <v>48</v>
      </c>
      <c r="X202" s="45">
        <v>64</v>
      </c>
      <c r="Y202" s="959">
        <v>0.75</v>
      </c>
      <c r="Z202" s="45">
        <v>18</v>
      </c>
      <c r="AA202" s="45">
        <v>15</v>
      </c>
      <c r="AB202" s="1074">
        <v>0.54545454545454541</v>
      </c>
      <c r="AC202" s="45">
        <v>41</v>
      </c>
      <c r="AE202" s="10" t="s">
        <v>21</v>
      </c>
      <c r="AF202" s="13" t="s">
        <v>22</v>
      </c>
      <c r="AG202" s="1072">
        <v>0.73320000000000185</v>
      </c>
      <c r="AH202" s="45">
        <v>48</v>
      </c>
      <c r="AI202" s="45">
        <v>64</v>
      </c>
      <c r="AJ202" s="959">
        <v>0.75</v>
      </c>
      <c r="AK202" s="45">
        <v>97</v>
      </c>
      <c r="AM202" s="10" t="s">
        <v>21</v>
      </c>
      <c r="AN202" s="13" t="s">
        <v>22</v>
      </c>
      <c r="AO202" s="1072">
        <v>0.73320000000000185</v>
      </c>
      <c r="AP202" s="45">
        <v>105</v>
      </c>
      <c r="AQ202" s="45">
        <v>38</v>
      </c>
      <c r="AR202" s="45">
        <v>-42</v>
      </c>
      <c r="AS202" s="45">
        <v>-4</v>
      </c>
      <c r="AT202" s="959">
        <v>0.90476190476190477</v>
      </c>
      <c r="AU202" s="45">
        <v>76</v>
      </c>
      <c r="AW202" s="10" t="s">
        <v>21</v>
      </c>
      <c r="AX202" s="13" t="s">
        <v>22</v>
      </c>
      <c r="AY202" s="45">
        <v>129</v>
      </c>
      <c r="AZ202" s="45">
        <v>67</v>
      </c>
      <c r="BA202" s="45">
        <v>64</v>
      </c>
      <c r="BB202" s="45">
        <v>41</v>
      </c>
      <c r="BC202" s="45">
        <v>97</v>
      </c>
      <c r="BD202" s="45">
        <v>105</v>
      </c>
      <c r="BE202" s="45">
        <v>76</v>
      </c>
      <c r="BF202" s="959">
        <v>95.5</v>
      </c>
      <c r="BG202" s="960">
        <v>100</v>
      </c>
    </row>
    <row r="203" spans="1:59" x14ac:dyDescent="0.25">
      <c r="A203" s="10" t="s">
        <v>23</v>
      </c>
      <c r="B203" s="13" t="s">
        <v>24</v>
      </c>
      <c r="C203" s="416">
        <v>7.2556000000000003</v>
      </c>
      <c r="D203" s="45">
        <v>90</v>
      </c>
      <c r="F203" s="10" t="s">
        <v>23</v>
      </c>
      <c r="G203" s="13" t="s">
        <v>24</v>
      </c>
      <c r="H203" s="1070">
        <v>1.1193999999999997</v>
      </c>
      <c r="I203" s="45">
        <v>16</v>
      </c>
      <c r="K203" s="10" t="s">
        <v>23</v>
      </c>
      <c r="L203" s="13" t="s">
        <v>24</v>
      </c>
      <c r="M203" s="45">
        <v>1</v>
      </c>
      <c r="N203" s="416">
        <v>7.2556000000000003</v>
      </c>
      <c r="O203" s="1077">
        <v>8.375</v>
      </c>
      <c r="P203" s="1070">
        <f>+O203-N203</f>
        <v>1.1193999999999997</v>
      </c>
      <c r="Q203" s="1071">
        <v>4</v>
      </c>
      <c r="R203" s="1072">
        <f>+P203*Q203</f>
        <v>4.4775999999999989</v>
      </c>
      <c r="S203" s="45">
        <v>8</v>
      </c>
      <c r="U203" s="10" t="s">
        <v>23</v>
      </c>
      <c r="V203" s="13" t="s">
        <v>24</v>
      </c>
      <c r="W203" s="45">
        <v>53</v>
      </c>
      <c r="X203" s="45">
        <v>53</v>
      </c>
      <c r="Y203" s="959">
        <v>1</v>
      </c>
      <c r="Z203" s="45">
        <v>14</v>
      </c>
      <c r="AA203" s="45">
        <v>19</v>
      </c>
      <c r="AB203" s="1074">
        <v>0.42424242424242425</v>
      </c>
      <c r="AC203" s="45">
        <v>75</v>
      </c>
      <c r="AE203" s="10" t="s">
        <v>23</v>
      </c>
      <c r="AF203" s="13" t="s">
        <v>24</v>
      </c>
      <c r="AG203" s="1072">
        <v>4.4775999999999989</v>
      </c>
      <c r="AH203" s="45">
        <v>53</v>
      </c>
      <c r="AI203" s="45">
        <v>53</v>
      </c>
      <c r="AJ203" s="959">
        <v>1</v>
      </c>
      <c r="AK203" s="45">
        <v>76</v>
      </c>
      <c r="AM203" s="10" t="s">
        <v>23</v>
      </c>
      <c r="AN203" s="13" t="s">
        <v>24</v>
      </c>
      <c r="AO203" s="1072">
        <v>4.4775999999999989</v>
      </c>
      <c r="AP203" s="45">
        <v>106</v>
      </c>
      <c r="AQ203" s="45">
        <v>36</v>
      </c>
      <c r="AR203" s="45">
        <v>-37</v>
      </c>
      <c r="AS203" s="45">
        <v>-1</v>
      </c>
      <c r="AT203" s="959">
        <v>0.97297297297297303</v>
      </c>
      <c r="AU203" s="45">
        <v>75</v>
      </c>
      <c r="AW203" s="10" t="s">
        <v>23</v>
      </c>
      <c r="AX203" s="13" t="s">
        <v>24</v>
      </c>
      <c r="AY203" s="45">
        <v>90</v>
      </c>
      <c r="AZ203" s="45">
        <v>16</v>
      </c>
      <c r="BA203" s="45">
        <v>8</v>
      </c>
      <c r="BB203" s="45">
        <v>75</v>
      </c>
      <c r="BC203" s="45">
        <v>76</v>
      </c>
      <c r="BD203" s="45">
        <v>106</v>
      </c>
      <c r="BE203" s="45">
        <v>75</v>
      </c>
      <c r="BF203" s="959">
        <v>70</v>
      </c>
      <c r="BG203" s="960">
        <v>69</v>
      </c>
    </row>
    <row r="204" spans="1:59" x14ac:dyDescent="0.25">
      <c r="A204" s="20" t="s">
        <v>27</v>
      </c>
      <c r="B204" s="13" t="s">
        <v>461</v>
      </c>
      <c r="C204" s="144">
        <v>5.333333333333333</v>
      </c>
      <c r="D204" s="4">
        <v>17</v>
      </c>
      <c r="F204" s="20" t="s">
        <v>27</v>
      </c>
      <c r="G204" s="13" t="s">
        <v>461</v>
      </c>
      <c r="H204" s="1064">
        <v>1.444466666666667</v>
      </c>
      <c r="I204" s="4">
        <v>5</v>
      </c>
      <c r="K204" s="20" t="s">
        <v>27</v>
      </c>
      <c r="L204" s="13" t="s">
        <v>461</v>
      </c>
      <c r="M204" s="47"/>
      <c r="N204" s="144">
        <v>5.333333333333333</v>
      </c>
      <c r="O204" s="136">
        <v>6.7778</v>
      </c>
      <c r="P204" s="1064">
        <v>1.444466666666667</v>
      </c>
      <c r="Q204" s="1061">
        <v>4</v>
      </c>
      <c r="R204" s="1062">
        <v>5.777866666666668</v>
      </c>
      <c r="S204" s="47">
        <v>3</v>
      </c>
      <c r="U204" s="20" t="s">
        <v>27</v>
      </c>
      <c r="V204" s="13" t="s">
        <v>461</v>
      </c>
      <c r="W204" s="47">
        <v>16</v>
      </c>
      <c r="X204" s="47">
        <v>5</v>
      </c>
      <c r="Y204" s="229">
        <v>3.2</v>
      </c>
      <c r="Z204" s="47">
        <v>9</v>
      </c>
      <c r="AA204" s="47"/>
      <c r="AB204" s="1052">
        <v>1</v>
      </c>
      <c r="AC204" s="44">
        <v>1</v>
      </c>
      <c r="AE204" s="20" t="s">
        <v>27</v>
      </c>
      <c r="AF204" s="13" t="s">
        <v>461</v>
      </c>
      <c r="AG204" s="1062">
        <v>5.777866666666668</v>
      </c>
      <c r="AH204" s="47">
        <v>16</v>
      </c>
      <c r="AI204" s="47">
        <v>5</v>
      </c>
      <c r="AJ204" s="229">
        <v>3.2</v>
      </c>
      <c r="AK204" s="4">
        <v>19</v>
      </c>
      <c r="AM204" s="20" t="s">
        <v>27</v>
      </c>
      <c r="AN204" s="13" t="s">
        <v>461</v>
      </c>
      <c r="AO204" s="1062">
        <v>5.777866666666668</v>
      </c>
      <c r="AP204" s="47">
        <v>21</v>
      </c>
      <c r="AQ204" s="47">
        <v>13</v>
      </c>
      <c r="AR204" s="47">
        <v>-2</v>
      </c>
      <c r="AS204" s="47">
        <v>11</v>
      </c>
      <c r="AT204" s="229">
        <v>6.5</v>
      </c>
      <c r="AU204" s="4">
        <v>3</v>
      </c>
      <c r="AW204" s="20" t="s">
        <v>27</v>
      </c>
      <c r="AX204" s="13" t="s">
        <v>461</v>
      </c>
      <c r="AY204" s="249">
        <v>17</v>
      </c>
      <c r="AZ204" s="4">
        <v>5</v>
      </c>
      <c r="BA204" s="953">
        <v>3</v>
      </c>
      <c r="BB204" s="954">
        <v>1</v>
      </c>
      <c r="BC204" s="955">
        <v>19</v>
      </c>
      <c r="BD204" s="956">
        <v>21</v>
      </c>
      <c r="BE204" s="957">
        <v>3</v>
      </c>
      <c r="BF204" s="183">
        <v>8.6666666666666661</v>
      </c>
      <c r="BG204" s="586">
        <v>5</v>
      </c>
    </row>
    <row r="205" spans="1:59" x14ac:dyDescent="0.25">
      <c r="A205" s="20" t="s">
        <v>700</v>
      </c>
      <c r="B205" s="13" t="s">
        <v>26</v>
      </c>
      <c r="C205" s="497">
        <v>8.8888888888888893</v>
      </c>
      <c r="D205" s="4">
        <v>143</v>
      </c>
      <c r="F205" s="20" t="s">
        <v>700</v>
      </c>
      <c r="G205" s="13" t="s">
        <v>26</v>
      </c>
      <c r="H205" s="670">
        <v>0.11111111111111072</v>
      </c>
      <c r="I205" s="4">
        <v>77</v>
      </c>
      <c r="K205" s="20" t="s">
        <v>700</v>
      </c>
      <c r="L205" s="13" t="s">
        <v>26</v>
      </c>
      <c r="M205" s="47"/>
      <c r="N205" s="497">
        <v>8.8888888888888893</v>
      </c>
      <c r="O205" s="1060">
        <v>9</v>
      </c>
      <c r="P205" s="670">
        <v>0.11111111111111072</v>
      </c>
      <c r="Q205" s="1061">
        <v>2</v>
      </c>
      <c r="R205" s="1062">
        <v>0.22222222222222143</v>
      </c>
      <c r="S205" s="47">
        <v>78</v>
      </c>
      <c r="U205" s="20" t="s">
        <v>700</v>
      </c>
      <c r="V205" s="13" t="s">
        <v>26</v>
      </c>
      <c r="W205" s="47">
        <v>1</v>
      </c>
      <c r="X205" s="47">
        <v>8</v>
      </c>
      <c r="Y205" s="229">
        <v>0.125</v>
      </c>
      <c r="Z205" s="47"/>
      <c r="AA205" s="47">
        <v>2</v>
      </c>
      <c r="AB205" s="1052">
        <v>0</v>
      </c>
      <c r="AC205" s="44">
        <v>112</v>
      </c>
      <c r="AE205" s="20" t="s">
        <v>700</v>
      </c>
      <c r="AF205" s="13" t="s">
        <v>26</v>
      </c>
      <c r="AG205" s="1062">
        <v>0.22222222222222143</v>
      </c>
      <c r="AH205" s="47">
        <v>1</v>
      </c>
      <c r="AI205" s="47">
        <v>8</v>
      </c>
      <c r="AJ205" s="229">
        <v>0.125</v>
      </c>
      <c r="AK205" s="4">
        <v>152</v>
      </c>
      <c r="AM205" s="20" t="s">
        <v>700</v>
      </c>
      <c r="AN205" s="13" t="s">
        <v>26</v>
      </c>
      <c r="AO205" s="1062">
        <v>0.22222222222222143</v>
      </c>
      <c r="AP205" s="47">
        <v>9</v>
      </c>
      <c r="AQ205" s="47">
        <v>3</v>
      </c>
      <c r="AR205" s="47">
        <v>-2</v>
      </c>
      <c r="AS205" s="47">
        <v>1</v>
      </c>
      <c r="AT205" s="229">
        <v>1.5</v>
      </c>
      <c r="AU205" s="4">
        <v>33</v>
      </c>
      <c r="AW205" s="20" t="s">
        <v>700</v>
      </c>
      <c r="AX205" s="13" t="s">
        <v>26</v>
      </c>
      <c r="AY205" s="249">
        <v>143</v>
      </c>
      <c r="AZ205" s="4">
        <v>77</v>
      </c>
      <c r="BA205" s="953">
        <v>78</v>
      </c>
      <c r="BB205" s="954">
        <v>112</v>
      </c>
      <c r="BC205" s="955">
        <v>152</v>
      </c>
      <c r="BD205" s="956">
        <v>9</v>
      </c>
      <c r="BE205" s="957">
        <v>33</v>
      </c>
      <c r="BF205" s="183">
        <v>121.16666666666667</v>
      </c>
      <c r="BG205" s="586">
        <v>129</v>
      </c>
    </row>
    <row r="206" spans="1:59" x14ac:dyDescent="0.25">
      <c r="A206" s="7" t="s">
        <v>466</v>
      </c>
      <c r="B206" s="13" t="s">
        <v>30</v>
      </c>
      <c r="C206" s="416">
        <v>5.8944000000000001</v>
      </c>
      <c r="D206" s="45">
        <v>31</v>
      </c>
      <c r="F206" s="7" t="s">
        <v>466</v>
      </c>
      <c r="G206" s="13" t="s">
        <v>30</v>
      </c>
      <c r="H206" s="1070">
        <v>0.35559999999999992</v>
      </c>
      <c r="I206" s="45">
        <v>52</v>
      </c>
      <c r="K206" s="7" t="s">
        <v>466</v>
      </c>
      <c r="L206" s="13" t="s">
        <v>30</v>
      </c>
      <c r="M206" s="45">
        <v>1</v>
      </c>
      <c r="N206" s="416">
        <v>5.8944000000000001</v>
      </c>
      <c r="O206" s="1077">
        <v>6.25</v>
      </c>
      <c r="P206" s="1070">
        <f>+O206-N206</f>
        <v>0.35559999999999992</v>
      </c>
      <c r="Q206" s="1071">
        <v>5</v>
      </c>
      <c r="R206" s="1072">
        <f>+P206*Q206</f>
        <v>1.7779999999999996</v>
      </c>
      <c r="S206" s="45">
        <v>43</v>
      </c>
      <c r="U206" s="7" t="s">
        <v>466</v>
      </c>
      <c r="V206" s="13" t="s">
        <v>30</v>
      </c>
      <c r="W206" s="45">
        <v>47</v>
      </c>
      <c r="X206" s="45">
        <v>34</v>
      </c>
      <c r="Y206" s="959">
        <v>1.3823529411764706</v>
      </c>
      <c r="Z206" s="45">
        <v>24</v>
      </c>
      <c r="AA206" s="45">
        <v>17</v>
      </c>
      <c r="AB206" s="1074">
        <v>0.58536585365853655</v>
      </c>
      <c r="AC206" s="45">
        <v>34</v>
      </c>
      <c r="AE206" s="7" t="s">
        <v>466</v>
      </c>
      <c r="AF206" s="13" t="s">
        <v>30</v>
      </c>
      <c r="AG206" s="1072">
        <v>1.7779999999999996</v>
      </c>
      <c r="AH206" s="45">
        <v>47</v>
      </c>
      <c r="AI206" s="45">
        <v>34</v>
      </c>
      <c r="AJ206" s="959">
        <v>1.3823529411764706</v>
      </c>
      <c r="AK206" s="45">
        <v>54</v>
      </c>
      <c r="AM206" s="7" t="s">
        <v>466</v>
      </c>
      <c r="AN206" s="13" t="s">
        <v>30</v>
      </c>
      <c r="AO206" s="1072">
        <v>1.7779999999999996</v>
      </c>
      <c r="AP206" s="45">
        <v>81</v>
      </c>
      <c r="AQ206" s="45">
        <v>32</v>
      </c>
      <c r="AR206" s="45">
        <v>-23</v>
      </c>
      <c r="AS206" s="45">
        <v>9</v>
      </c>
      <c r="AT206" s="959">
        <v>1.3913043478260869</v>
      </c>
      <c r="AU206" s="45">
        <v>37</v>
      </c>
      <c r="AW206" s="7" t="s">
        <v>466</v>
      </c>
      <c r="AX206" s="13" t="s">
        <v>30</v>
      </c>
      <c r="AY206" s="45">
        <v>31</v>
      </c>
      <c r="AZ206" s="45">
        <v>52</v>
      </c>
      <c r="BA206" s="45">
        <v>43</v>
      </c>
      <c r="BB206" s="45">
        <v>34</v>
      </c>
      <c r="BC206" s="45">
        <v>54</v>
      </c>
      <c r="BD206" s="45">
        <v>81</v>
      </c>
      <c r="BE206" s="45">
        <v>37</v>
      </c>
      <c r="BF206" s="959">
        <v>48.166666666666664</v>
      </c>
      <c r="BG206" s="960">
        <v>41</v>
      </c>
    </row>
    <row r="207" spans="1:59" x14ac:dyDescent="0.25">
      <c r="A207" s="19" t="s">
        <v>32</v>
      </c>
      <c r="B207" s="11" t="s">
        <v>253</v>
      </c>
      <c r="C207" s="156">
        <v>10.041666666666666</v>
      </c>
      <c r="D207" s="4">
        <v>170</v>
      </c>
      <c r="F207" s="19" t="s">
        <v>32</v>
      </c>
      <c r="G207" s="11" t="s">
        <v>253</v>
      </c>
      <c r="H207" s="1064">
        <v>-0.37496666666666556</v>
      </c>
      <c r="I207" s="4">
        <v>134</v>
      </c>
      <c r="K207" s="19" t="s">
        <v>32</v>
      </c>
      <c r="L207" s="11" t="s">
        <v>253</v>
      </c>
      <c r="M207" s="47"/>
      <c r="N207" s="156">
        <v>10.041666666666666</v>
      </c>
      <c r="O207" s="422">
        <v>9.6667000000000005</v>
      </c>
      <c r="P207" s="1064">
        <v>-0.37496666666666556</v>
      </c>
      <c r="Q207" s="1061">
        <v>1</v>
      </c>
      <c r="R207" s="1062">
        <v>-0.37496666666666556</v>
      </c>
      <c r="S207" s="47">
        <v>120</v>
      </c>
      <c r="U207" s="19" t="s">
        <v>32</v>
      </c>
      <c r="V207" s="11" t="s">
        <v>253</v>
      </c>
      <c r="W207" s="47">
        <v>3</v>
      </c>
      <c r="X207" s="47">
        <v>14</v>
      </c>
      <c r="Y207" s="229">
        <v>0.21428571428571427</v>
      </c>
      <c r="Z207" s="47">
        <v>2</v>
      </c>
      <c r="AA207" s="47">
        <v>7</v>
      </c>
      <c r="AB207" s="1052">
        <v>0.22222222222222221</v>
      </c>
      <c r="AC207" s="44">
        <v>104</v>
      </c>
      <c r="AE207" s="19" t="s">
        <v>32</v>
      </c>
      <c r="AF207" s="11" t="s">
        <v>253</v>
      </c>
      <c r="AG207" s="1062">
        <v>-0.37496666666666556</v>
      </c>
      <c r="AH207" s="47">
        <v>3</v>
      </c>
      <c r="AI207" s="47">
        <v>14</v>
      </c>
      <c r="AJ207" s="229">
        <v>0.21428571428571427</v>
      </c>
      <c r="AK207" s="4">
        <v>143</v>
      </c>
      <c r="AM207" s="19" t="s">
        <v>32</v>
      </c>
      <c r="AN207" s="11" t="s">
        <v>253</v>
      </c>
      <c r="AO207" s="1062">
        <v>-0.37496666666666556</v>
      </c>
      <c r="AP207" s="47">
        <v>17</v>
      </c>
      <c r="AQ207" s="47">
        <v>2</v>
      </c>
      <c r="AR207" s="47">
        <v>-11</v>
      </c>
      <c r="AS207" s="47">
        <v>-9</v>
      </c>
      <c r="AT207" s="229">
        <v>0.18181818181818182</v>
      </c>
      <c r="AU207" s="4">
        <v>119</v>
      </c>
      <c r="AW207" s="19" t="s">
        <v>32</v>
      </c>
      <c r="AX207" s="11" t="s">
        <v>253</v>
      </c>
      <c r="AY207" s="249">
        <v>170</v>
      </c>
      <c r="AZ207" s="4">
        <v>134</v>
      </c>
      <c r="BA207" s="953">
        <v>120</v>
      </c>
      <c r="BB207" s="954">
        <v>104</v>
      </c>
      <c r="BC207" s="955">
        <v>143</v>
      </c>
      <c r="BD207" s="956">
        <v>17</v>
      </c>
      <c r="BE207" s="957">
        <v>119</v>
      </c>
      <c r="BF207" s="183">
        <v>160.16666666666666</v>
      </c>
      <c r="BG207" s="586">
        <v>167</v>
      </c>
    </row>
    <row r="208" spans="1:59" x14ac:dyDescent="0.25">
      <c r="A208" s="27" t="s">
        <v>34</v>
      </c>
      <c r="B208" s="13" t="s">
        <v>35</v>
      </c>
      <c r="C208" s="144">
        <v>10.1111</v>
      </c>
      <c r="D208" s="4">
        <v>171</v>
      </c>
      <c r="F208" s="27" t="s">
        <v>34</v>
      </c>
      <c r="G208" s="13" t="s">
        <v>35</v>
      </c>
      <c r="H208" s="1064">
        <v>-0.33330000000000126</v>
      </c>
      <c r="I208" s="4">
        <v>127</v>
      </c>
      <c r="K208" s="27" t="s">
        <v>34</v>
      </c>
      <c r="L208" s="13" t="s">
        <v>35</v>
      </c>
      <c r="M208" s="47"/>
      <c r="N208" s="144">
        <v>10.1111</v>
      </c>
      <c r="O208" s="136">
        <v>9.7777999999999992</v>
      </c>
      <c r="P208" s="1064">
        <v>-0.33330000000000126</v>
      </c>
      <c r="Q208" s="1061">
        <v>1</v>
      </c>
      <c r="R208" s="1062">
        <v>-0.33330000000000126</v>
      </c>
      <c r="S208" s="47">
        <v>118</v>
      </c>
      <c r="U208" s="27" t="s">
        <v>34</v>
      </c>
      <c r="V208" s="13" t="s">
        <v>35</v>
      </c>
      <c r="W208" s="47">
        <v>3</v>
      </c>
      <c r="X208" s="47">
        <v>12</v>
      </c>
      <c r="Y208" s="229">
        <v>0.25</v>
      </c>
      <c r="Z208" s="47">
        <v>3</v>
      </c>
      <c r="AA208" s="47">
        <v>3</v>
      </c>
      <c r="AB208" s="1052">
        <v>0.5</v>
      </c>
      <c r="AC208" s="44">
        <v>47</v>
      </c>
      <c r="AE208" s="27" t="s">
        <v>34</v>
      </c>
      <c r="AF208" s="13" t="s">
        <v>35</v>
      </c>
      <c r="AG208" s="1062">
        <v>-0.33330000000000126</v>
      </c>
      <c r="AH208" s="47">
        <v>3</v>
      </c>
      <c r="AI208" s="47">
        <v>12</v>
      </c>
      <c r="AJ208" s="229">
        <v>0.25</v>
      </c>
      <c r="AK208" s="4">
        <v>136</v>
      </c>
      <c r="AM208" s="27" t="s">
        <v>34</v>
      </c>
      <c r="AN208" s="13" t="s">
        <v>35</v>
      </c>
      <c r="AO208" s="1062">
        <v>-0.33330000000000126</v>
      </c>
      <c r="AP208" s="47">
        <v>15</v>
      </c>
      <c r="AQ208" s="47">
        <v>3</v>
      </c>
      <c r="AR208" s="47">
        <v>-3</v>
      </c>
      <c r="AS208" s="47">
        <v>0</v>
      </c>
      <c r="AT208" s="229">
        <v>1</v>
      </c>
      <c r="AU208" s="4">
        <v>57</v>
      </c>
      <c r="AW208" s="27" t="s">
        <v>34</v>
      </c>
      <c r="AX208" s="13" t="s">
        <v>35</v>
      </c>
      <c r="AY208" s="249">
        <v>171</v>
      </c>
      <c r="AZ208" s="4">
        <v>127</v>
      </c>
      <c r="BA208" s="953">
        <v>118</v>
      </c>
      <c r="BB208" s="954">
        <v>47</v>
      </c>
      <c r="BC208" s="955">
        <v>136</v>
      </c>
      <c r="BD208" s="956">
        <v>15</v>
      </c>
      <c r="BE208" s="957">
        <v>57</v>
      </c>
      <c r="BF208" s="183">
        <v>133.16666666666666</v>
      </c>
      <c r="BG208" s="586">
        <v>143</v>
      </c>
    </row>
    <row r="209" spans="1:59" x14ac:dyDescent="0.25">
      <c r="A209" s="789" t="s">
        <v>41</v>
      </c>
      <c r="B209" s="13" t="s">
        <v>42</v>
      </c>
      <c r="C209" s="156">
        <v>8.4722000000000008</v>
      </c>
      <c r="D209" s="4">
        <v>138</v>
      </c>
      <c r="F209" s="789" t="s">
        <v>41</v>
      </c>
      <c r="G209" s="13" t="s">
        <v>42</v>
      </c>
      <c r="H209" s="1064">
        <v>-0.36110000000000042</v>
      </c>
      <c r="I209" s="4">
        <v>133</v>
      </c>
      <c r="K209" s="789" t="s">
        <v>41</v>
      </c>
      <c r="L209" s="13" t="s">
        <v>42</v>
      </c>
      <c r="M209" s="47"/>
      <c r="N209" s="156">
        <v>8.4722000000000008</v>
      </c>
      <c r="O209" s="136">
        <v>8.1111000000000004</v>
      </c>
      <c r="P209" s="1064">
        <v>-0.36110000000000042</v>
      </c>
      <c r="Q209" s="1061">
        <v>3</v>
      </c>
      <c r="R209" s="1062">
        <v>-1.0833000000000013</v>
      </c>
      <c r="S209" s="47">
        <v>138</v>
      </c>
      <c r="U209" s="789" t="s">
        <v>41</v>
      </c>
      <c r="V209" s="13" t="s">
        <v>42</v>
      </c>
      <c r="W209" s="47">
        <v>10</v>
      </c>
      <c r="X209" s="47">
        <v>6</v>
      </c>
      <c r="Y209" s="229">
        <v>1.6666666666666667</v>
      </c>
      <c r="Z209" s="47">
        <v>1</v>
      </c>
      <c r="AA209" s="47">
        <v>3</v>
      </c>
      <c r="AB209" s="1052">
        <v>0.25</v>
      </c>
      <c r="AC209" s="44">
        <v>98</v>
      </c>
      <c r="AE209" s="789" t="s">
        <v>41</v>
      </c>
      <c r="AF209" s="13" t="s">
        <v>42</v>
      </c>
      <c r="AG209" s="1062">
        <v>-1.0833000000000013</v>
      </c>
      <c r="AH209" s="47">
        <v>10</v>
      </c>
      <c r="AI209" s="47">
        <v>6</v>
      </c>
      <c r="AJ209" s="229">
        <v>1.6666666666666667</v>
      </c>
      <c r="AK209" s="4">
        <v>42</v>
      </c>
      <c r="AM209" s="789" t="s">
        <v>41</v>
      </c>
      <c r="AN209" s="13" t="s">
        <v>42</v>
      </c>
      <c r="AO209" s="1062">
        <v>-1.0833000000000013</v>
      </c>
      <c r="AP209" s="47">
        <v>16</v>
      </c>
      <c r="AQ209" s="47">
        <v>1</v>
      </c>
      <c r="AR209" s="47">
        <v>-3</v>
      </c>
      <c r="AS209" s="47">
        <v>-2</v>
      </c>
      <c r="AT209" s="229">
        <v>0.33333333333333331</v>
      </c>
      <c r="AU209" s="4">
        <v>106</v>
      </c>
      <c r="AW209" s="789" t="s">
        <v>41</v>
      </c>
      <c r="AX209" s="13" t="s">
        <v>42</v>
      </c>
      <c r="AY209" s="249">
        <v>138</v>
      </c>
      <c r="AZ209" s="4">
        <v>133</v>
      </c>
      <c r="BA209" s="953">
        <v>138</v>
      </c>
      <c r="BB209" s="954">
        <v>98</v>
      </c>
      <c r="BC209" s="955">
        <v>42</v>
      </c>
      <c r="BD209" s="956">
        <v>16</v>
      </c>
      <c r="BE209" s="957">
        <v>106</v>
      </c>
      <c r="BF209" s="183">
        <v>134.5</v>
      </c>
      <c r="BG209" s="586">
        <v>145</v>
      </c>
    </row>
    <row r="210" spans="1:59" x14ac:dyDescent="0.25">
      <c r="A210" s="20" t="s">
        <v>390</v>
      </c>
      <c r="B210" s="13" t="s">
        <v>20</v>
      </c>
      <c r="C210" s="156">
        <v>8.3333333333333339</v>
      </c>
      <c r="D210" s="4">
        <v>134</v>
      </c>
      <c r="F210" s="20" t="s">
        <v>390</v>
      </c>
      <c r="G210" s="13" t="s">
        <v>20</v>
      </c>
      <c r="H210" s="1064">
        <v>0.55556666666666565</v>
      </c>
      <c r="I210" s="4">
        <v>39</v>
      </c>
      <c r="K210" s="20" t="s">
        <v>390</v>
      </c>
      <c r="L210" s="13" t="s">
        <v>20</v>
      </c>
      <c r="M210" s="47"/>
      <c r="N210" s="156">
        <v>8.3333333333333339</v>
      </c>
      <c r="O210" s="136">
        <v>8.8888999999999996</v>
      </c>
      <c r="P210" s="1064">
        <v>0.55556666666666565</v>
      </c>
      <c r="Q210" s="1061">
        <v>2</v>
      </c>
      <c r="R210" s="1062">
        <v>1.1111333333333313</v>
      </c>
      <c r="S210" s="47">
        <v>56</v>
      </c>
      <c r="U210" s="20" t="s">
        <v>390</v>
      </c>
      <c r="V210" s="13" t="s">
        <v>20</v>
      </c>
      <c r="W210" s="47">
        <v>24</v>
      </c>
      <c r="X210" s="47">
        <v>21</v>
      </c>
      <c r="Y210" s="229">
        <v>1.1428571428571428</v>
      </c>
      <c r="Z210" s="47"/>
      <c r="AA210" s="47">
        <v>6</v>
      </c>
      <c r="AB210" s="1052">
        <v>0</v>
      </c>
      <c r="AC210" s="44">
        <v>112</v>
      </c>
      <c r="AE210" s="20" t="s">
        <v>390</v>
      </c>
      <c r="AF210" s="13" t="s">
        <v>20</v>
      </c>
      <c r="AG210" s="1062">
        <v>1.1111333333333313</v>
      </c>
      <c r="AH210" s="47">
        <v>24</v>
      </c>
      <c r="AI210" s="47">
        <v>21</v>
      </c>
      <c r="AJ210" s="229">
        <v>1.1428571428571428</v>
      </c>
      <c r="AK210" s="4">
        <v>72</v>
      </c>
      <c r="AM210" s="20" t="s">
        <v>390</v>
      </c>
      <c r="AN210" s="13" t="s">
        <v>20</v>
      </c>
      <c r="AO210" s="1062">
        <v>1.1111333333333313</v>
      </c>
      <c r="AP210" s="47">
        <v>21</v>
      </c>
      <c r="AQ210" s="47">
        <v>0</v>
      </c>
      <c r="AR210" s="47">
        <v>-19</v>
      </c>
      <c r="AS210" s="47">
        <v>-19</v>
      </c>
      <c r="AT210" s="229">
        <v>0</v>
      </c>
      <c r="AU210" s="4">
        <v>124</v>
      </c>
      <c r="AW210" s="20" t="s">
        <v>390</v>
      </c>
      <c r="AX210" s="13" t="s">
        <v>20</v>
      </c>
      <c r="AY210" s="249">
        <v>134</v>
      </c>
      <c r="AZ210" s="4">
        <v>39</v>
      </c>
      <c r="BA210" s="953">
        <v>56</v>
      </c>
      <c r="BB210" s="954">
        <v>112</v>
      </c>
      <c r="BC210" s="955">
        <v>72</v>
      </c>
      <c r="BD210" s="956">
        <v>21</v>
      </c>
      <c r="BE210" s="957">
        <v>124</v>
      </c>
      <c r="BF210" s="183">
        <v>110.83333333333333</v>
      </c>
      <c r="BG210" s="586">
        <v>120</v>
      </c>
    </row>
    <row r="211" spans="1:59" x14ac:dyDescent="0.25">
      <c r="A211" s="16" t="s">
        <v>820</v>
      </c>
      <c r="B211" s="13" t="s">
        <v>821</v>
      </c>
      <c r="C211" s="156">
        <v>7.4722</v>
      </c>
      <c r="D211" s="4">
        <v>96</v>
      </c>
      <c r="F211" s="16" t="s">
        <v>820</v>
      </c>
      <c r="G211" s="13" t="s">
        <v>821</v>
      </c>
      <c r="H211" s="1064">
        <v>0.19449999999999967</v>
      </c>
      <c r="I211" s="4">
        <v>71</v>
      </c>
      <c r="K211" s="16" t="s">
        <v>820</v>
      </c>
      <c r="L211" s="13" t="s">
        <v>821</v>
      </c>
      <c r="M211" s="47"/>
      <c r="N211" s="156">
        <v>7.4722</v>
      </c>
      <c r="O211" s="422">
        <v>7.6666999999999996</v>
      </c>
      <c r="P211" s="1064">
        <v>0.19449999999999967</v>
      </c>
      <c r="Q211" s="1061">
        <v>3</v>
      </c>
      <c r="R211" s="1062">
        <v>0.58349999999999902</v>
      </c>
      <c r="S211" s="47">
        <v>68</v>
      </c>
      <c r="U211" s="16" t="s">
        <v>820</v>
      </c>
      <c r="V211" s="13" t="s">
        <v>821</v>
      </c>
      <c r="W211" s="47">
        <v>15</v>
      </c>
      <c r="X211" s="47">
        <v>11</v>
      </c>
      <c r="Y211" s="229">
        <v>1.3636363636363635</v>
      </c>
      <c r="Z211" s="47">
        <v>5</v>
      </c>
      <c r="AA211" s="47">
        <v>2</v>
      </c>
      <c r="AB211" s="1052">
        <v>0.7142857142857143</v>
      </c>
      <c r="AC211" s="44">
        <v>11</v>
      </c>
      <c r="AE211" s="16" t="s">
        <v>820</v>
      </c>
      <c r="AF211" s="13" t="s">
        <v>821</v>
      </c>
      <c r="AG211" s="1062">
        <v>0.58349999999999902</v>
      </c>
      <c r="AH211" s="47">
        <v>15</v>
      </c>
      <c r="AI211" s="47">
        <v>11</v>
      </c>
      <c r="AJ211" s="229">
        <v>1.3636363636363635</v>
      </c>
      <c r="AK211" s="4">
        <v>57</v>
      </c>
      <c r="AM211" s="16" t="s">
        <v>820</v>
      </c>
      <c r="AN211" s="13" t="s">
        <v>821</v>
      </c>
      <c r="AO211" s="1062">
        <v>0.58349999999999902</v>
      </c>
      <c r="AP211" s="47">
        <v>26</v>
      </c>
      <c r="AQ211" s="47">
        <v>11</v>
      </c>
      <c r="AR211" s="47">
        <v>-4</v>
      </c>
      <c r="AS211" s="47">
        <v>7</v>
      </c>
      <c r="AT211" s="229">
        <v>2.75</v>
      </c>
      <c r="AU211" s="4">
        <v>18</v>
      </c>
      <c r="AW211" s="16" t="s">
        <v>820</v>
      </c>
      <c r="AX211" s="13" t="s">
        <v>821</v>
      </c>
      <c r="AY211" s="249">
        <v>96</v>
      </c>
      <c r="AZ211" s="4">
        <v>71</v>
      </c>
      <c r="BA211" s="953">
        <v>68</v>
      </c>
      <c r="BB211" s="954">
        <v>11</v>
      </c>
      <c r="BC211" s="955">
        <v>57</v>
      </c>
      <c r="BD211" s="956">
        <v>26</v>
      </c>
      <c r="BE211" s="957">
        <v>18</v>
      </c>
      <c r="BF211" s="183">
        <v>63</v>
      </c>
      <c r="BG211" s="586">
        <v>59</v>
      </c>
    </row>
    <row r="212" spans="1:59" x14ac:dyDescent="0.25">
      <c r="A212" s="19" t="s">
        <v>44</v>
      </c>
      <c r="B212" s="13" t="s">
        <v>45</v>
      </c>
      <c r="C212" s="144">
        <v>7.0888999999999998</v>
      </c>
      <c r="D212" s="4">
        <v>86</v>
      </c>
      <c r="F212" s="19" t="s">
        <v>44</v>
      </c>
      <c r="G212" s="13" t="s">
        <v>45</v>
      </c>
      <c r="H212" s="1064">
        <v>0.21110000000000007</v>
      </c>
      <c r="I212" s="4">
        <v>68</v>
      </c>
      <c r="K212" s="19" t="s">
        <v>44</v>
      </c>
      <c r="L212" s="13" t="s">
        <v>45</v>
      </c>
      <c r="M212" s="47"/>
      <c r="N212" s="144">
        <v>7.0888999999999998</v>
      </c>
      <c r="O212" s="136">
        <v>7.3</v>
      </c>
      <c r="P212" s="1064">
        <v>0.21110000000000007</v>
      </c>
      <c r="Q212" s="1061">
        <v>4</v>
      </c>
      <c r="R212" s="1062">
        <v>1.7715999999999994</v>
      </c>
      <c r="S212" s="47">
        <v>44</v>
      </c>
      <c r="U212" s="19" t="s">
        <v>44</v>
      </c>
      <c r="V212" s="13" t="s">
        <v>45</v>
      </c>
      <c r="W212" s="47">
        <v>13</v>
      </c>
      <c r="X212" s="47">
        <v>4</v>
      </c>
      <c r="Y212" s="229">
        <v>3.25</v>
      </c>
      <c r="Z212" s="47">
        <v>5</v>
      </c>
      <c r="AA212" s="47">
        <v>1</v>
      </c>
      <c r="AB212" s="1052">
        <v>0.83333333333333337</v>
      </c>
      <c r="AC212" s="44" t="e">
        <f>+#REF!+1</f>
        <v>#REF!</v>
      </c>
      <c r="AE212" s="19" t="s">
        <v>44</v>
      </c>
      <c r="AF212" s="13" t="s">
        <v>45</v>
      </c>
      <c r="AG212" s="1062">
        <v>1.7715999999999994</v>
      </c>
      <c r="AH212" s="47">
        <v>13</v>
      </c>
      <c r="AI212" s="47">
        <v>4</v>
      </c>
      <c r="AJ212" s="229">
        <v>3.25</v>
      </c>
      <c r="AK212" s="4">
        <v>18</v>
      </c>
      <c r="AM212" s="19" t="s">
        <v>44</v>
      </c>
      <c r="AN212" s="13" t="s">
        <v>45</v>
      </c>
      <c r="AO212" s="1062">
        <v>1.7715999999999994</v>
      </c>
      <c r="AP212" s="47">
        <v>17</v>
      </c>
      <c r="AQ212" s="47">
        <v>11</v>
      </c>
      <c r="AR212" s="47">
        <v>-3</v>
      </c>
      <c r="AS212" s="47">
        <v>8</v>
      </c>
      <c r="AT212" s="229">
        <v>3.6666666666666665</v>
      </c>
      <c r="AU212" s="4">
        <v>13</v>
      </c>
      <c r="AW212" s="19" t="s">
        <v>44</v>
      </c>
      <c r="AX212" s="13" t="s">
        <v>45</v>
      </c>
      <c r="AY212" s="249">
        <v>86</v>
      </c>
      <c r="AZ212" s="4">
        <v>68</v>
      </c>
      <c r="BA212" s="953">
        <v>44</v>
      </c>
      <c r="BB212" s="954">
        <v>2</v>
      </c>
      <c r="BC212" s="955">
        <v>18</v>
      </c>
      <c r="BD212" s="956">
        <v>17</v>
      </c>
      <c r="BE212" s="957">
        <v>13</v>
      </c>
      <c r="BF212" s="183">
        <v>43.5</v>
      </c>
      <c r="BG212" s="586">
        <v>34</v>
      </c>
    </row>
    <row r="213" spans="1:59" x14ac:dyDescent="0.25">
      <c r="A213" s="17" t="s">
        <v>46</v>
      </c>
      <c r="B213" s="11" t="s">
        <v>47</v>
      </c>
      <c r="C213" s="309">
        <v>6.0110999999999999</v>
      </c>
      <c r="D213" s="45">
        <v>41</v>
      </c>
      <c r="F213" s="17" t="s">
        <v>46</v>
      </c>
      <c r="G213" s="11" t="s">
        <v>47</v>
      </c>
      <c r="H213" s="1070">
        <v>-0.11109999999999953</v>
      </c>
      <c r="I213" s="45">
        <v>116</v>
      </c>
      <c r="K213" s="17" t="s">
        <v>46</v>
      </c>
      <c r="L213" s="11" t="s">
        <v>47</v>
      </c>
      <c r="M213" s="45">
        <v>1</v>
      </c>
      <c r="N213" s="309">
        <v>6.0110999999999999</v>
      </c>
      <c r="O213" s="416">
        <v>5.9</v>
      </c>
      <c r="P213" s="1070">
        <f>+O213-N213</f>
        <v>-0.11109999999999953</v>
      </c>
      <c r="Q213" s="1071">
        <v>5</v>
      </c>
      <c r="R213" s="1072">
        <f>+P213*Q213</f>
        <v>-0.55549999999999766</v>
      </c>
      <c r="S213" s="45">
        <v>126</v>
      </c>
      <c r="U213" s="17" t="s">
        <v>46</v>
      </c>
      <c r="V213" s="11" t="s">
        <v>47</v>
      </c>
      <c r="W213" s="45">
        <v>13</v>
      </c>
      <c r="X213" s="45">
        <v>6</v>
      </c>
      <c r="Y213" s="959">
        <v>2.1666666666666665</v>
      </c>
      <c r="Z213" s="45">
        <v>6</v>
      </c>
      <c r="AA213" s="45">
        <v>6</v>
      </c>
      <c r="AB213" s="1074">
        <v>0.5</v>
      </c>
      <c r="AC213" s="45">
        <v>47</v>
      </c>
      <c r="AE213" s="17" t="s">
        <v>46</v>
      </c>
      <c r="AF213" s="11" t="s">
        <v>47</v>
      </c>
      <c r="AG213" s="1072">
        <v>-0.55549999999999766</v>
      </c>
      <c r="AH213" s="45">
        <v>13</v>
      </c>
      <c r="AI213" s="45">
        <v>6</v>
      </c>
      <c r="AJ213" s="959">
        <v>2.1666666666666665</v>
      </c>
      <c r="AK213" s="45">
        <v>26</v>
      </c>
      <c r="AM213" s="17" t="s">
        <v>46</v>
      </c>
      <c r="AN213" s="11" t="s">
        <v>47</v>
      </c>
      <c r="AO213" s="1072">
        <v>-0.55549999999999766</v>
      </c>
      <c r="AP213" s="45">
        <v>19</v>
      </c>
      <c r="AQ213" s="45">
        <v>6</v>
      </c>
      <c r="AR213" s="45">
        <v>-6</v>
      </c>
      <c r="AS213" s="45">
        <v>0</v>
      </c>
      <c r="AT213" s="959">
        <v>1</v>
      </c>
      <c r="AU213" s="45">
        <v>57</v>
      </c>
      <c r="AW213" s="17" t="s">
        <v>46</v>
      </c>
      <c r="AX213" s="11" t="s">
        <v>47</v>
      </c>
      <c r="AY213" s="45">
        <v>41</v>
      </c>
      <c r="AZ213" s="45">
        <v>116</v>
      </c>
      <c r="BA213" s="45">
        <v>126</v>
      </c>
      <c r="BB213" s="45">
        <v>47</v>
      </c>
      <c r="BC213" s="45">
        <v>26</v>
      </c>
      <c r="BD213" s="45">
        <v>19</v>
      </c>
      <c r="BE213" s="45">
        <v>57</v>
      </c>
      <c r="BF213" s="959">
        <v>78.666666666666671</v>
      </c>
      <c r="BG213" s="960">
        <v>78</v>
      </c>
    </row>
    <row r="214" spans="1:59" x14ac:dyDescent="0.25">
      <c r="A214" s="7" t="s">
        <v>48</v>
      </c>
      <c r="B214" s="12" t="s">
        <v>49</v>
      </c>
      <c r="C214" s="156">
        <v>9.25</v>
      </c>
      <c r="D214" s="4">
        <v>154</v>
      </c>
      <c r="F214" s="7" t="s">
        <v>48</v>
      </c>
      <c r="G214" s="12" t="s">
        <v>49</v>
      </c>
      <c r="H214" s="1064">
        <v>-2.125</v>
      </c>
      <c r="I214" s="4">
        <v>175</v>
      </c>
      <c r="K214" s="7" t="s">
        <v>48</v>
      </c>
      <c r="L214" s="12" t="s">
        <v>49</v>
      </c>
      <c r="M214" s="47"/>
      <c r="N214" s="156">
        <v>9.25</v>
      </c>
      <c r="O214" s="136">
        <v>7.125</v>
      </c>
      <c r="P214" s="1064">
        <v>-2.125</v>
      </c>
      <c r="Q214" s="1061">
        <v>4</v>
      </c>
      <c r="R214" s="1062">
        <v>-8.5</v>
      </c>
      <c r="S214" s="47">
        <v>175</v>
      </c>
      <c r="U214" s="7" t="s">
        <v>48</v>
      </c>
      <c r="V214" s="12" t="s">
        <v>49</v>
      </c>
      <c r="W214" s="47">
        <v>13</v>
      </c>
      <c r="X214" s="47">
        <v>22</v>
      </c>
      <c r="Y214" s="229">
        <v>0.59090909090909094</v>
      </c>
      <c r="Z214" s="47">
        <v>7</v>
      </c>
      <c r="AA214" s="47">
        <v>15</v>
      </c>
      <c r="AB214" s="1052">
        <v>0.31818181818181818</v>
      </c>
      <c r="AC214" s="44">
        <v>94</v>
      </c>
      <c r="AE214" s="7" t="s">
        <v>48</v>
      </c>
      <c r="AF214" s="12" t="s">
        <v>49</v>
      </c>
      <c r="AG214" s="1062">
        <v>-8.5</v>
      </c>
      <c r="AH214" s="47">
        <v>13</v>
      </c>
      <c r="AI214" s="47">
        <v>22</v>
      </c>
      <c r="AJ214" s="229">
        <v>0.59090909090909094</v>
      </c>
      <c r="AK214" s="4">
        <v>110</v>
      </c>
      <c r="AM214" s="7" t="s">
        <v>48</v>
      </c>
      <c r="AN214" s="12" t="s">
        <v>49</v>
      </c>
      <c r="AO214" s="1062">
        <v>-8.5</v>
      </c>
      <c r="AP214" s="47">
        <v>35</v>
      </c>
      <c r="AQ214" s="47">
        <v>7</v>
      </c>
      <c r="AR214" s="47">
        <v>-26</v>
      </c>
      <c r="AS214" s="47">
        <v>-19</v>
      </c>
      <c r="AT214" s="229">
        <v>0.26923076923076922</v>
      </c>
      <c r="AU214" s="4">
        <v>112</v>
      </c>
      <c r="AW214" s="7" t="s">
        <v>48</v>
      </c>
      <c r="AX214" s="12" t="s">
        <v>49</v>
      </c>
      <c r="AY214" s="249">
        <v>154</v>
      </c>
      <c r="AZ214" s="4">
        <v>175</v>
      </c>
      <c r="BA214" s="953">
        <v>175</v>
      </c>
      <c r="BB214" s="954">
        <v>94</v>
      </c>
      <c r="BC214" s="955">
        <v>110</v>
      </c>
      <c r="BD214" s="956">
        <v>35</v>
      </c>
      <c r="BE214" s="957">
        <v>112</v>
      </c>
      <c r="BF214" s="183">
        <v>163.5</v>
      </c>
      <c r="BG214" s="586">
        <v>169</v>
      </c>
    </row>
    <row r="215" spans="1:59" x14ac:dyDescent="0.25">
      <c r="A215" s="17" t="s">
        <v>859</v>
      </c>
      <c r="B215" s="11" t="s">
        <v>735</v>
      </c>
      <c r="C215" s="497">
        <v>6.4</v>
      </c>
      <c r="D215" s="4">
        <v>55</v>
      </c>
      <c r="F215" s="17" t="s">
        <v>859</v>
      </c>
      <c r="G215" s="11" t="s">
        <v>735</v>
      </c>
      <c r="H215" s="670">
        <v>0.59999999999999964</v>
      </c>
      <c r="I215" s="4">
        <v>32</v>
      </c>
      <c r="K215" s="17" t="s">
        <v>859</v>
      </c>
      <c r="L215" s="11" t="s">
        <v>735</v>
      </c>
      <c r="M215" s="47"/>
      <c r="N215" s="497">
        <v>6.4</v>
      </c>
      <c r="O215" s="1060">
        <v>7</v>
      </c>
      <c r="P215" s="670">
        <v>0.59999999999999964</v>
      </c>
      <c r="Q215" s="1061">
        <v>4</v>
      </c>
      <c r="R215" s="1062">
        <v>2.3999999999999986</v>
      </c>
      <c r="S215" s="47">
        <v>34</v>
      </c>
      <c r="U215" s="17" t="s">
        <v>859</v>
      </c>
      <c r="V215" s="11" t="s">
        <v>735</v>
      </c>
      <c r="W215" s="47">
        <v>2</v>
      </c>
      <c r="X215" s="47">
        <v>3</v>
      </c>
      <c r="Y215" s="229">
        <v>0.66666666666666663</v>
      </c>
      <c r="Z215" s="47">
        <v>2</v>
      </c>
      <c r="AA215" s="47">
        <v>2</v>
      </c>
      <c r="AB215" s="1052">
        <v>0.5</v>
      </c>
      <c r="AC215" s="44">
        <v>47</v>
      </c>
      <c r="AE215" s="17" t="s">
        <v>859</v>
      </c>
      <c r="AF215" s="11" t="s">
        <v>735</v>
      </c>
      <c r="AG215" s="1062">
        <v>2.3999999999999986</v>
      </c>
      <c r="AH215" s="47">
        <v>2</v>
      </c>
      <c r="AI215" s="47">
        <v>3</v>
      </c>
      <c r="AJ215" s="229">
        <v>0.66666666666666663</v>
      </c>
      <c r="AK215" s="4">
        <v>105</v>
      </c>
      <c r="AM215" s="17" t="s">
        <v>859</v>
      </c>
      <c r="AN215" s="11" t="s">
        <v>735</v>
      </c>
      <c r="AO215" s="1062">
        <v>2.3999999999999986</v>
      </c>
      <c r="AP215" s="47">
        <v>5</v>
      </c>
      <c r="AQ215" s="47">
        <v>2</v>
      </c>
      <c r="AR215" s="47">
        <v>-2</v>
      </c>
      <c r="AS215" s="47">
        <v>0</v>
      </c>
      <c r="AT215" s="229">
        <v>1</v>
      </c>
      <c r="AU215" s="4">
        <v>57</v>
      </c>
      <c r="AW215" s="17" t="s">
        <v>859</v>
      </c>
      <c r="AX215" s="11" t="s">
        <v>735</v>
      </c>
      <c r="AY215" s="249">
        <v>55</v>
      </c>
      <c r="AZ215" s="4">
        <v>32</v>
      </c>
      <c r="BA215" s="953">
        <v>34</v>
      </c>
      <c r="BB215" s="954">
        <v>47</v>
      </c>
      <c r="BC215" s="955">
        <v>105</v>
      </c>
      <c r="BD215" s="956">
        <v>5</v>
      </c>
      <c r="BE215" s="957">
        <v>57</v>
      </c>
      <c r="BF215" s="183">
        <v>64.833333333333329</v>
      </c>
      <c r="BG215" s="586">
        <v>64</v>
      </c>
    </row>
    <row r="216" spans="1:59" x14ac:dyDescent="0.25">
      <c r="A216" s="20" t="s">
        <v>423</v>
      </c>
      <c r="B216" s="6" t="s">
        <v>40</v>
      </c>
      <c r="C216" s="144">
        <v>7.9249000000000001</v>
      </c>
      <c r="D216" s="4">
        <v>115</v>
      </c>
      <c r="F216" s="20" t="s">
        <v>423</v>
      </c>
      <c r="G216" s="6" t="s">
        <v>40</v>
      </c>
      <c r="H216" s="1064">
        <v>-3.6100000000000243E-2</v>
      </c>
      <c r="I216" s="4">
        <v>113</v>
      </c>
      <c r="K216" s="20" t="s">
        <v>423</v>
      </c>
      <c r="L216" s="6" t="s">
        <v>40</v>
      </c>
      <c r="M216" s="47"/>
      <c r="N216" s="144">
        <v>7.9249000000000001</v>
      </c>
      <c r="O216" s="422">
        <v>7.8887999999999998</v>
      </c>
      <c r="P216" s="1064">
        <v>-3.6100000000000243E-2</v>
      </c>
      <c r="Q216" s="1061">
        <v>3</v>
      </c>
      <c r="R216" s="1062">
        <v>-0.10830000000000073</v>
      </c>
      <c r="S216" s="47">
        <v>114</v>
      </c>
      <c r="U216" s="20" t="s">
        <v>423</v>
      </c>
      <c r="V216" s="6" t="s">
        <v>40</v>
      </c>
      <c r="W216" s="47">
        <v>48</v>
      </c>
      <c r="X216" s="47">
        <v>35</v>
      </c>
      <c r="Y216" s="229">
        <v>1.3714285714285714</v>
      </c>
      <c r="Z216" s="47">
        <v>18</v>
      </c>
      <c r="AA216" s="47">
        <v>13</v>
      </c>
      <c r="AB216" s="1052">
        <v>0.58064516129032262</v>
      </c>
      <c r="AC216" s="44">
        <v>35</v>
      </c>
      <c r="AE216" s="20" t="s">
        <v>423</v>
      </c>
      <c r="AF216" s="6" t="s">
        <v>40</v>
      </c>
      <c r="AG216" s="1062">
        <v>-0.10830000000000073</v>
      </c>
      <c r="AH216" s="47">
        <v>48</v>
      </c>
      <c r="AI216" s="47">
        <v>35</v>
      </c>
      <c r="AJ216" s="229">
        <v>1.3714285714285714</v>
      </c>
      <c r="AK216" s="4">
        <v>56</v>
      </c>
      <c r="AM216" s="20" t="s">
        <v>423</v>
      </c>
      <c r="AN216" s="6" t="s">
        <v>40</v>
      </c>
      <c r="AO216" s="1062">
        <v>-0.10830000000000073</v>
      </c>
      <c r="AP216" s="47">
        <v>83</v>
      </c>
      <c r="AQ216" s="47">
        <v>45</v>
      </c>
      <c r="AR216" s="47">
        <v>-36</v>
      </c>
      <c r="AS216" s="47">
        <v>9</v>
      </c>
      <c r="AT216" s="229">
        <v>1.25</v>
      </c>
      <c r="AU216" s="4">
        <v>43</v>
      </c>
      <c r="AW216" s="20" t="s">
        <v>423</v>
      </c>
      <c r="AX216" s="6" t="s">
        <v>40</v>
      </c>
      <c r="AY216" s="249">
        <v>115</v>
      </c>
      <c r="AZ216" s="4">
        <v>113</v>
      </c>
      <c r="BA216" s="953">
        <v>114</v>
      </c>
      <c r="BB216" s="954">
        <v>35</v>
      </c>
      <c r="BC216" s="955">
        <v>56</v>
      </c>
      <c r="BD216" s="956">
        <v>83</v>
      </c>
      <c r="BE216" s="957">
        <v>43</v>
      </c>
      <c r="BF216" s="183">
        <v>96</v>
      </c>
      <c r="BG216" s="586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Greenball</vt:lpstr>
      <vt:lpstr>Gold</vt:lpstr>
      <vt:lpstr>Platinum</vt:lpstr>
      <vt:lpstr>New ITN Rating Calc 20 Aug16</vt:lpstr>
      <vt:lpstr>Tennis Report Card 20Aug16</vt:lpstr>
      <vt:lpstr>Source document for report card</vt:lpstr>
      <vt:lpstr>7 Ladders for report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2016-09-24T23:47:41Z</cp:lastPrinted>
  <dcterms:created xsi:type="dcterms:W3CDTF">2016-09-14T17:29:42Z</dcterms:created>
  <dcterms:modified xsi:type="dcterms:W3CDTF">2016-09-25T00:22:46Z</dcterms:modified>
</cp:coreProperties>
</file>